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시자료\사전정보공표\3. 분기\2022년\"/>
    </mc:Choice>
  </mc:AlternateContent>
  <bookViews>
    <workbookView xWindow="0" yWindow="0" windowWidth="28800" windowHeight="11505" tabRatio="831" firstSheet="1" activeTab="4"/>
  </bookViews>
  <sheets>
    <sheet name="업무추진비" sheetId="13" state="hidden" r:id="rId1"/>
    <sheet name="기관장(1분기)" sheetId="14" r:id="rId2"/>
    <sheet name="기관장(2분기)" sheetId="15" r:id="rId3"/>
    <sheet name="기관장(3분기)" sheetId="16" r:id="rId4"/>
    <sheet name="기관장(4분기)" sheetId="17" r:id="rId5"/>
  </sheets>
  <definedNames>
    <definedName name="_xlnm.Print_Area" localSheetId="1">'기관장(1분기)'!$A$1:$F$20</definedName>
    <definedName name="_xlnm.Print_Area" localSheetId="2">'기관장(2분기)'!$A$1:$F$20</definedName>
    <definedName name="_xlnm.Print_Area" localSheetId="3">'기관장(3분기)'!$A$1:$F$20</definedName>
    <definedName name="_xlnm.Print_Area" localSheetId="4">'기관장(4분기)'!$A$1:$F$20</definedName>
    <definedName name="_xlnm.Print_Area" localSheetId="0">업무추진비!$N$1:$S$20</definedName>
  </definedNames>
  <calcPr calcId="162913"/>
</workbook>
</file>

<file path=xl/calcChain.xml><?xml version="1.0" encoding="utf-8"?>
<calcChain xmlns="http://schemas.openxmlformats.org/spreadsheetml/2006/main">
  <c r="D7" i="14" l="1"/>
  <c r="D54" i="13" l="1"/>
  <c r="D53" i="13"/>
  <c r="D52" i="13"/>
  <c r="D50" i="13"/>
  <c r="D49" i="13"/>
  <c r="D48" i="13"/>
  <c r="D46" i="13"/>
  <c r="D45" i="13"/>
  <c r="D44" i="13"/>
  <c r="D42" i="13"/>
  <c r="D41" i="13"/>
  <c r="D40" i="13"/>
  <c r="D38" i="13"/>
  <c r="D37" i="13"/>
  <c r="D36" i="13"/>
  <c r="D34" i="13"/>
  <c r="D33" i="13"/>
  <c r="D32" i="13"/>
  <c r="R19" i="13" l="1"/>
  <c r="Q19" i="13"/>
  <c r="P19" i="13"/>
  <c r="O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R6" i="13"/>
  <c r="Q6" i="13"/>
  <c r="P6" i="13"/>
  <c r="O6" i="13"/>
  <c r="S5" i="13"/>
  <c r="S6" i="13" l="1"/>
  <c r="O20" i="13"/>
  <c r="Q20" i="13"/>
  <c r="R20" i="13"/>
  <c r="S19" i="13"/>
  <c r="S20" i="13" s="1"/>
  <c r="P20" i="13"/>
  <c r="D28" i="13" l="1"/>
  <c r="D29" i="13"/>
  <c r="D30" i="13"/>
  <c r="D7" i="15" l="1"/>
  <c r="D7" i="16" s="1"/>
  <c r="D7" i="17" s="1"/>
  <c r="E11" i="17" l="1"/>
  <c r="E10" i="17"/>
  <c r="F19" i="14" l="1"/>
  <c r="E19" i="14"/>
  <c r="F18" i="14"/>
  <c r="E18" i="14"/>
  <c r="F17" i="14"/>
  <c r="E17" i="14"/>
  <c r="F15" i="14"/>
  <c r="E15" i="14"/>
  <c r="F14" i="14"/>
  <c r="E14" i="14"/>
  <c r="F13" i="14"/>
  <c r="E13" i="14"/>
  <c r="F11" i="14"/>
  <c r="E11" i="14"/>
  <c r="F10" i="14"/>
  <c r="E10" i="14"/>
  <c r="F9" i="14"/>
  <c r="E9" i="14"/>
  <c r="F19" i="17" l="1"/>
  <c r="E19" i="17"/>
  <c r="F18" i="17"/>
  <c r="E18" i="17"/>
  <c r="F17" i="17"/>
  <c r="E17" i="17"/>
  <c r="F15" i="17"/>
  <c r="E15" i="17"/>
  <c r="F14" i="17"/>
  <c r="E14" i="17"/>
  <c r="F13" i="17"/>
  <c r="E13" i="17"/>
  <c r="F11" i="17"/>
  <c r="F10" i="17"/>
  <c r="F9" i="17"/>
  <c r="E9" i="17"/>
  <c r="E12" i="17" s="1"/>
  <c r="E20" i="17" l="1"/>
  <c r="F16" i="17"/>
  <c r="F12" i="17"/>
  <c r="F20" i="17"/>
  <c r="E16" i="17"/>
  <c r="E8" i="17" l="1"/>
  <c r="F8" i="17"/>
  <c r="F19" i="16"/>
  <c r="E19" i="16"/>
  <c r="F18" i="16"/>
  <c r="E18" i="16"/>
  <c r="F17" i="16"/>
  <c r="E17" i="16"/>
  <c r="F15" i="16"/>
  <c r="E15" i="16"/>
  <c r="F14" i="16"/>
  <c r="E14" i="16"/>
  <c r="F13" i="16"/>
  <c r="E13" i="16"/>
  <c r="F11" i="16"/>
  <c r="E11" i="16"/>
  <c r="F10" i="16"/>
  <c r="E10" i="16"/>
  <c r="F9" i="16"/>
  <c r="E9" i="16"/>
  <c r="F19" i="15"/>
  <c r="E19" i="15"/>
  <c r="F18" i="15"/>
  <c r="E18" i="15"/>
  <c r="F17" i="15"/>
  <c r="E17" i="15"/>
  <c r="F15" i="15"/>
  <c r="E15" i="15"/>
  <c r="F14" i="15"/>
  <c r="E14" i="15"/>
  <c r="F13" i="15"/>
  <c r="E13" i="15"/>
  <c r="F11" i="15"/>
  <c r="E11" i="15"/>
  <c r="F10" i="15"/>
  <c r="E10" i="15"/>
  <c r="F9" i="15"/>
  <c r="E9" i="15"/>
  <c r="F20" i="14"/>
  <c r="E20" i="14"/>
  <c r="F16" i="14"/>
  <c r="E16" i="14"/>
  <c r="F12" i="14"/>
  <c r="E12" i="14"/>
  <c r="J55" i="13"/>
  <c r="I55" i="13"/>
  <c r="H55" i="13"/>
  <c r="G55" i="13"/>
  <c r="F55" i="13"/>
  <c r="E55" i="13"/>
  <c r="D19" i="17"/>
  <c r="C54" i="13"/>
  <c r="C19" i="17" s="1"/>
  <c r="C53" i="13"/>
  <c r="C18" i="17" s="1"/>
  <c r="D17" i="17"/>
  <c r="C52" i="13"/>
  <c r="C17" i="17" s="1"/>
  <c r="J51" i="13"/>
  <c r="I51" i="13"/>
  <c r="H51" i="13"/>
  <c r="G51" i="13"/>
  <c r="F51" i="13"/>
  <c r="E51" i="13"/>
  <c r="D15" i="17"/>
  <c r="C50" i="13"/>
  <c r="C15" i="17" s="1"/>
  <c r="D14" i="17"/>
  <c r="C49" i="13"/>
  <c r="C14" i="17" s="1"/>
  <c r="D13" i="17"/>
  <c r="C48" i="13"/>
  <c r="C13" i="17" s="1"/>
  <c r="J47" i="13"/>
  <c r="I47" i="13"/>
  <c r="H47" i="13"/>
  <c r="G47" i="13"/>
  <c r="F47" i="13"/>
  <c r="E47" i="13"/>
  <c r="D11" i="17"/>
  <c r="C46" i="13"/>
  <c r="C11" i="17" s="1"/>
  <c r="D10" i="17"/>
  <c r="C45" i="13"/>
  <c r="C10" i="17" s="1"/>
  <c r="D9" i="17"/>
  <c r="C44" i="13"/>
  <c r="C9" i="17" s="1"/>
  <c r="J43" i="13"/>
  <c r="I43" i="13"/>
  <c r="H43" i="13"/>
  <c r="G43" i="13"/>
  <c r="F43" i="13"/>
  <c r="E43" i="13"/>
  <c r="D19" i="16"/>
  <c r="C42" i="13"/>
  <c r="C19" i="16" s="1"/>
  <c r="D18" i="16"/>
  <c r="C41" i="13"/>
  <c r="C18" i="16" s="1"/>
  <c r="D17" i="16"/>
  <c r="C40" i="13"/>
  <c r="C17" i="16" s="1"/>
  <c r="J39" i="13"/>
  <c r="I39" i="13"/>
  <c r="H39" i="13"/>
  <c r="G39" i="13"/>
  <c r="F39" i="13"/>
  <c r="E39" i="13"/>
  <c r="D15" i="16"/>
  <c r="C38" i="13"/>
  <c r="C15" i="16" s="1"/>
  <c r="D14" i="16"/>
  <c r="C37" i="13"/>
  <c r="C14" i="16" s="1"/>
  <c r="D13" i="16"/>
  <c r="C36" i="13"/>
  <c r="C13" i="16" s="1"/>
  <c r="J35" i="13"/>
  <c r="I35" i="13"/>
  <c r="H35" i="13"/>
  <c r="G35" i="13"/>
  <c r="F35" i="13"/>
  <c r="E35" i="13"/>
  <c r="D11" i="16"/>
  <c r="C34" i="13"/>
  <c r="C11" i="16" s="1"/>
  <c r="D10" i="16"/>
  <c r="C33" i="13"/>
  <c r="C10" i="16" s="1"/>
  <c r="D9" i="16"/>
  <c r="C32" i="13"/>
  <c r="C9" i="16" s="1"/>
  <c r="J31" i="13"/>
  <c r="I31" i="13"/>
  <c r="H31" i="13"/>
  <c r="G31" i="13"/>
  <c r="F31" i="13"/>
  <c r="E31" i="13"/>
  <c r="D19" i="15"/>
  <c r="C30" i="13"/>
  <c r="C19" i="15" s="1"/>
  <c r="D18" i="15"/>
  <c r="C29" i="13"/>
  <c r="C18" i="15" s="1"/>
  <c r="D17" i="15"/>
  <c r="C28" i="13"/>
  <c r="J27" i="13"/>
  <c r="I27" i="13"/>
  <c r="H27" i="13"/>
  <c r="G27" i="13"/>
  <c r="F27" i="13"/>
  <c r="E27" i="13"/>
  <c r="D26" i="13"/>
  <c r="D15" i="15" s="1"/>
  <c r="C26" i="13"/>
  <c r="C15" i="15" s="1"/>
  <c r="D25" i="13"/>
  <c r="D14" i="15" s="1"/>
  <c r="C25" i="13"/>
  <c r="C14" i="15" s="1"/>
  <c r="D24" i="13"/>
  <c r="C24" i="13"/>
  <c r="C13" i="15" s="1"/>
  <c r="J23" i="13"/>
  <c r="I23" i="13"/>
  <c r="H23" i="13"/>
  <c r="G23" i="13"/>
  <c r="F23" i="13"/>
  <c r="E23" i="13"/>
  <c r="D22" i="13"/>
  <c r="D11" i="15" s="1"/>
  <c r="C22" i="13"/>
  <c r="C11" i="15" s="1"/>
  <c r="D21" i="13"/>
  <c r="D10" i="15" s="1"/>
  <c r="C21" i="13"/>
  <c r="C10" i="15" s="1"/>
  <c r="D20" i="13"/>
  <c r="C20" i="13"/>
  <c r="C9" i="15" s="1"/>
  <c r="J19" i="13"/>
  <c r="I19" i="13"/>
  <c r="H19" i="13"/>
  <c r="G19" i="13"/>
  <c r="F19" i="13"/>
  <c r="E19" i="13"/>
  <c r="D18" i="13"/>
  <c r="D19" i="14" s="1"/>
  <c r="C18" i="13"/>
  <c r="C19" i="14" s="1"/>
  <c r="D17" i="13"/>
  <c r="D18" i="14" s="1"/>
  <c r="C17" i="13"/>
  <c r="C18" i="14" s="1"/>
  <c r="D16" i="13"/>
  <c r="D17" i="14" s="1"/>
  <c r="C16" i="13"/>
  <c r="C17" i="14" s="1"/>
  <c r="J15" i="13"/>
  <c r="I15" i="13"/>
  <c r="H15" i="13"/>
  <c r="G15" i="13"/>
  <c r="F15" i="13"/>
  <c r="E15" i="13"/>
  <c r="D14" i="13"/>
  <c r="D15" i="14" s="1"/>
  <c r="C14" i="13"/>
  <c r="C15" i="14" s="1"/>
  <c r="D13" i="13"/>
  <c r="C13" i="13"/>
  <c r="C14" i="14" s="1"/>
  <c r="D12" i="13"/>
  <c r="D13" i="14" s="1"/>
  <c r="C12" i="13"/>
  <c r="J11" i="13"/>
  <c r="I11" i="13"/>
  <c r="H11" i="13"/>
  <c r="G11" i="13"/>
  <c r="F11" i="13"/>
  <c r="E11" i="13"/>
  <c r="D10" i="13"/>
  <c r="D11" i="14" s="1"/>
  <c r="C10" i="13"/>
  <c r="C11" i="14" s="1"/>
  <c r="D9" i="13"/>
  <c r="D10" i="14" s="1"/>
  <c r="C9" i="13"/>
  <c r="C10" i="14" s="1"/>
  <c r="D8" i="13"/>
  <c r="D9" i="14" s="1"/>
  <c r="C8" i="13"/>
  <c r="C9" i="14" s="1"/>
  <c r="C20" i="17" l="1"/>
  <c r="C16" i="17"/>
  <c r="D16" i="17"/>
  <c r="F20" i="16"/>
  <c r="E20" i="16"/>
  <c r="F16" i="16"/>
  <c r="D12" i="16"/>
  <c r="F12" i="16"/>
  <c r="E20" i="15"/>
  <c r="E12" i="15"/>
  <c r="E8" i="14"/>
  <c r="D55" i="13"/>
  <c r="D18" i="17"/>
  <c r="D20" i="17" s="1"/>
  <c r="D12" i="17"/>
  <c r="C12" i="17"/>
  <c r="D20" i="16"/>
  <c r="D16" i="16"/>
  <c r="C12" i="16"/>
  <c r="F20" i="15"/>
  <c r="F16" i="15"/>
  <c r="C12" i="15"/>
  <c r="C20" i="14"/>
  <c r="D15" i="13"/>
  <c r="C15" i="13"/>
  <c r="D12" i="14"/>
  <c r="C55" i="13"/>
  <c r="C47" i="13"/>
  <c r="D47" i="13"/>
  <c r="C16" i="16"/>
  <c r="C20" i="16"/>
  <c r="E16" i="16"/>
  <c r="D23" i="13"/>
  <c r="D27" i="13"/>
  <c r="D51" i="13"/>
  <c r="D14" i="14"/>
  <c r="D16" i="14" s="1"/>
  <c r="E12" i="16"/>
  <c r="C35" i="13"/>
  <c r="C43" i="13"/>
  <c r="C51" i="13"/>
  <c r="F8" i="14"/>
  <c r="C13" i="14"/>
  <c r="C16" i="14" s="1"/>
  <c r="D9" i="15"/>
  <c r="D12" i="15" s="1"/>
  <c r="D13" i="15"/>
  <c r="D16" i="15" s="1"/>
  <c r="F12" i="15"/>
  <c r="D43" i="13"/>
  <c r="D39" i="13"/>
  <c r="C39" i="13"/>
  <c r="D35" i="13"/>
  <c r="D20" i="15"/>
  <c r="C31" i="13"/>
  <c r="D31" i="13"/>
  <c r="C17" i="15"/>
  <c r="C20" i="15" s="1"/>
  <c r="E16" i="15"/>
  <c r="C27" i="13"/>
  <c r="C16" i="15"/>
  <c r="I7" i="13"/>
  <c r="C23" i="13"/>
  <c r="D20" i="14"/>
  <c r="C12" i="14"/>
  <c r="F7" i="13"/>
  <c r="C19" i="13"/>
  <c r="E7" i="13"/>
  <c r="J7" i="13"/>
  <c r="D19" i="13"/>
  <c r="H7" i="13"/>
  <c r="G7" i="13"/>
  <c r="D11" i="13"/>
  <c r="C11" i="13"/>
  <c r="F8" i="16" l="1"/>
  <c r="C8" i="17"/>
  <c r="D8" i="16"/>
  <c r="C8" i="16"/>
  <c r="E8" i="16"/>
  <c r="C8" i="15"/>
  <c r="E8" i="15"/>
  <c r="D8" i="17"/>
  <c r="F8" i="15"/>
  <c r="D8" i="14"/>
  <c r="D8" i="15"/>
  <c r="D7" i="13"/>
  <c r="C8" i="14"/>
  <c r="C7" i="13"/>
</calcChain>
</file>

<file path=xl/sharedStrings.xml><?xml version="1.0" encoding="utf-8"?>
<sst xmlns="http://schemas.openxmlformats.org/spreadsheetml/2006/main" count="214" uniqueCount="64">
  <si>
    <t>구분</t>
    <phoneticPr fontId="1" type="noConversion"/>
  </si>
  <si>
    <t>집행내역</t>
    <phoneticPr fontId="1" type="noConversion"/>
  </si>
  <si>
    <t>건수</t>
    <phoneticPr fontId="1" type="noConversion"/>
  </si>
  <si>
    <t>(단위:원)</t>
    <phoneticPr fontId="1" type="noConversion"/>
  </si>
  <si>
    <t>전  체</t>
    <phoneticPr fontId="1" type="noConversion"/>
  </si>
  <si>
    <t>금  액</t>
    <phoneticPr fontId="1" type="noConversion"/>
  </si>
  <si>
    <t>업무협의 및 간담회</t>
    <phoneticPr fontId="1" type="noConversion"/>
  </si>
  <si>
    <t>격려금 및 격려물품</t>
    <phoneticPr fontId="1" type="noConversion"/>
  </si>
  <si>
    <t>직원/유관기관 경조사</t>
    <phoneticPr fontId="1" type="noConversion"/>
  </si>
  <si>
    <t>예   산   액</t>
    <phoneticPr fontId="1" type="noConversion"/>
  </si>
  <si>
    <t>집   행   액</t>
    <phoneticPr fontId="1" type="noConversion"/>
  </si>
  <si>
    <t>소  계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</si>
  <si>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</si>
  <si>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</si>
  <si>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</si>
  <si>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</si>
  <si>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</si>
  <si>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</si>
  <si>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</si>
  <si>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</si>
  <si>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</si>
  <si>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</si>
  <si>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</si>
  <si>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1월</t>
    <phoneticPr fontId="1" type="noConversion"/>
  </si>
  <si>
    <t>8월</t>
    <phoneticPr fontId="1" type="noConversion"/>
  </si>
  <si>
    <t>사 장</t>
    <phoneticPr fontId="1" type="noConversion"/>
  </si>
  <si>
    <t>사   장</t>
    <phoneticPr fontId="1" type="noConversion"/>
  </si>
  <si>
    <t>전  체</t>
    <phoneticPr fontId="1" type="noConversion"/>
  </si>
  <si>
    <t>사  장</t>
    <phoneticPr fontId="1" type="noConversion"/>
  </si>
  <si>
    <t>임  원</t>
    <phoneticPr fontId="1" type="noConversion"/>
  </si>
  <si>
    <t>직  원</t>
    <phoneticPr fontId="1" type="noConversion"/>
  </si>
  <si>
    <t>사장</t>
    <phoneticPr fontId="1" type="noConversion"/>
  </si>
  <si>
    <t>구분</t>
    <phoneticPr fontId="1" type="noConversion"/>
  </si>
  <si>
    <t>시설관리본부</t>
    <phoneticPr fontId="1" type="noConversion"/>
  </si>
  <si>
    <t>개발사업본부</t>
    <phoneticPr fontId="1" type="noConversion"/>
  </si>
  <si>
    <t>계</t>
    <phoneticPr fontId="1" type="noConversion"/>
  </si>
  <si>
    <t>배분액</t>
    <phoneticPr fontId="1" type="noConversion"/>
  </si>
  <si>
    <t>(단위:원)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</si>
  <si>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</si>
  <si>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</si>
  <si>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</si>
  <si>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</si>
  <si>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</si>
  <si>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</si>
  <si>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</si>
  <si>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</si>
  <si>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</si>
  <si>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</si>
  <si>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</si>
  <si>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</si>
  <si>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합계</t>
    <phoneticPr fontId="1" type="noConversion"/>
  </si>
  <si>
    <t>잔액</t>
    <phoneticPr fontId="1" type="noConversion"/>
  </si>
  <si>
    <t>2022년 업무추진비 사용내역</t>
    <phoneticPr fontId="1" type="noConversion"/>
  </si>
  <si>
    <t>2022년 업무추진비 집행내역</t>
    <phoneticPr fontId="1" type="noConversion"/>
  </si>
  <si>
    <t>2022년 1분기 업무추진비 사용내역</t>
    <phoneticPr fontId="1" type="noConversion"/>
  </si>
  <si>
    <t>2022년 2분기 업무추진비 사용내역</t>
    <phoneticPr fontId="1" type="noConversion"/>
  </si>
  <si>
    <t>2022년 3분기 업무추진비 사용내역</t>
    <phoneticPr fontId="1" type="noConversion"/>
  </si>
  <si>
    <t>(2022.10.01~2022.12.31)</t>
    <phoneticPr fontId="1" type="noConversion"/>
  </si>
  <si>
    <t>(2022.07.01~2022.09.30)</t>
    <phoneticPr fontId="1" type="noConversion"/>
  </si>
  <si>
    <t>(2022.04.01~2022.06.30)</t>
    <phoneticPr fontId="1" type="noConversion"/>
  </si>
  <si>
    <t>(2022.01.01~2022.03.31)</t>
    <phoneticPr fontId="1" type="noConversion"/>
  </si>
  <si>
    <t>경영기획본부</t>
    <phoneticPr fontId="1" type="noConversion"/>
  </si>
  <si>
    <t>(2022년 9월 30일 현재)</t>
    <phoneticPr fontId="1" type="noConversion"/>
  </si>
  <si>
    <t>2022년 4분기 업무추진비 사용내역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</si>
</sst>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1"/>
      <color theme="1"/>
      <name val="굴림체"/>
      <family val="3"/>
      <charset val="129"/>
    </font>
    <font>
      <sz val="18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176" fontId="5" fillId="0" borderId="13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6" fontId="5" fillId="2" borderId="16" xfId="0" applyNumberFormat="1" applyFont="1" applyFill="1" applyBorder="1">
      <alignment vertical="center"/>
    </xf>
    <xf numFmtId="176" fontId="5" fillId="2" borderId="17" xfId="0" applyNumberFormat="1" applyFont="1" applyFill="1" applyBorder="1">
      <alignment vertical="center"/>
    </xf>
    <xf numFmtId="176" fontId="5" fillId="2" borderId="18" xfId="0" applyNumberFormat="1" applyFont="1" applyFill="1" applyBorder="1">
      <alignment vertical="center"/>
    </xf>
    <xf numFmtId="0" fontId="5" fillId="0" borderId="25" xfId="0" applyFont="1" applyBorder="1">
      <alignment vertical="center"/>
    </xf>
    <xf numFmtId="176" fontId="5" fillId="0" borderId="26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176" fontId="5" fillId="0" borderId="28" xfId="0" applyNumberFormat="1" applyFont="1" applyBorder="1">
      <alignment vertical="center"/>
    </xf>
    <xf numFmtId="0" fontId="5" fillId="0" borderId="5" xfId="0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5" fillId="0" borderId="29" xfId="0" applyFont="1" applyBorder="1">
      <alignment vertical="center"/>
    </xf>
    <xf numFmtId="176" fontId="5" fillId="0" borderId="30" xfId="0" applyNumberFormat="1" applyFont="1" applyBorder="1">
      <alignment vertical="center"/>
    </xf>
    <xf numFmtId="176" fontId="5" fillId="0" borderId="31" xfId="0" applyNumberFormat="1" applyFont="1" applyBorder="1">
      <alignment vertical="center"/>
    </xf>
    <xf numFmtId="176" fontId="5" fillId="0" borderId="32" xfId="0" applyNumberFormat="1" applyFont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76" fontId="5" fillId="0" borderId="35" xfId="0" applyNumberFormat="1" applyFont="1" applyBorder="1">
      <alignment vertical="center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43" xfId="0" applyNumberFormat="1" applyFont="1" applyBorder="1">
      <alignment vertical="center"/>
    </xf>
    <xf numFmtId="176" fontId="5" fillId="0" borderId="44" xfId="0" applyNumberFormat="1" applyFont="1" applyBorder="1">
      <alignment vertical="center"/>
    </xf>
    <xf numFmtId="176" fontId="5" fillId="0" borderId="45" xfId="0" applyNumberFormat="1" applyFont="1" applyBorder="1">
      <alignment vertical="center"/>
    </xf>
    <xf numFmtId="176" fontId="5" fillId="0" borderId="46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6" fontId="5" fillId="0" borderId="40" xfId="0" applyNumberFormat="1" applyFont="1" applyBorder="1">
      <alignment vertical="center"/>
    </xf>
    <xf numFmtId="176" fontId="5" fillId="0" borderId="41" xfId="0" applyNumberFormat="1" applyFont="1" applyBorder="1">
      <alignment vertical="center"/>
    </xf>
    <xf numFmtId="176" fontId="5" fillId="0" borderId="4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2" borderId="16" xfId="0" applyNumberFormat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0" fontId="3" fillId="0" borderId="25" xfId="0" applyFont="1" applyBorder="1" applyAlignment="1">
      <alignment horizontal="center" vertical="center"/>
    </xf>
    <xf numFmtId="176" fontId="3" fillId="0" borderId="26" xfId="0" applyNumberFormat="1" applyFont="1" applyBorder="1">
      <alignment vertical="center"/>
    </xf>
    <xf numFmtId="176" fontId="3" fillId="0" borderId="27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176" fontId="3" fillId="0" borderId="30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6" fontId="3" fillId="0" borderId="35" xfId="0" applyNumberFormat="1" applyFont="1" applyBorder="1">
      <alignment vertical="center"/>
    </xf>
    <xf numFmtId="176" fontId="3" fillId="0" borderId="36" xfId="0" applyNumberFormat="1" applyFont="1" applyBorder="1">
      <alignment vertical="center"/>
    </xf>
    <xf numFmtId="176" fontId="3" fillId="0" borderId="43" xfId="0" applyNumberFormat="1" applyFont="1" applyBorder="1">
      <alignment vertical="center"/>
    </xf>
    <xf numFmtId="176" fontId="3" fillId="0" borderId="44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2" borderId="18" xfId="0" applyNumberFormat="1" applyFont="1" applyFill="1" applyBorder="1">
      <alignment vertical="center"/>
    </xf>
    <xf numFmtId="176" fontId="3" fillId="0" borderId="28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32" xfId="0" applyNumberFormat="1" applyFont="1" applyBorder="1">
      <alignment vertical="center"/>
    </xf>
    <xf numFmtId="176" fontId="3" fillId="0" borderId="37" xfId="0" applyNumberFormat="1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6" fontId="3" fillId="0" borderId="40" xfId="0" applyNumberFormat="1" applyFont="1" applyBorder="1">
      <alignment vertical="center"/>
    </xf>
    <xf numFmtId="176" fontId="3" fillId="0" borderId="55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52" xfId="0" applyNumberFormat="1" applyFont="1" applyBorder="1">
      <alignment vertical="center"/>
    </xf>
    <xf numFmtId="176" fontId="3" fillId="0" borderId="25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29" xfId="0" applyNumberFormat="1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176" fontId="3" fillId="0" borderId="53" xfId="0" applyNumberFormat="1" applyFont="1" applyBorder="1">
      <alignment vertical="center"/>
    </xf>
    <xf numFmtId="0" fontId="6" fillId="2" borderId="49" xfId="0" applyFont="1" applyFill="1" applyBorder="1" applyAlignment="1">
      <alignment horizontal="center" vertical="center"/>
    </xf>
    <xf numFmtId="176" fontId="3" fillId="0" borderId="56" xfId="0" applyNumberFormat="1" applyFont="1" applyBorder="1">
      <alignment vertical="center"/>
    </xf>
    <xf numFmtId="0" fontId="6" fillId="2" borderId="50" xfId="0" applyFont="1" applyFill="1" applyBorder="1" applyAlignment="1">
      <alignment horizontal="center" vertical="center"/>
    </xf>
    <xf numFmtId="176" fontId="3" fillId="0" borderId="51" xfId="0" applyNumberFormat="1" applyFont="1" applyBorder="1">
      <alignment vertical="center"/>
    </xf>
    <xf numFmtId="0" fontId="6" fillId="2" borderId="57" xfId="0" applyFont="1" applyFill="1" applyBorder="1" applyAlignment="1">
      <alignment horizontal="center" vertical="center"/>
    </xf>
    <xf numFmtId="176" fontId="3" fillId="0" borderId="58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48" xfId="0" applyNumberFormat="1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</cellXfs>
  <cellStyles count="26">
    <cellStyle name="표준" xfId="0" builtinId="0"/>
    <cellStyle name="표준 10" xfId="6"/>
    <cellStyle name="표준 11" xfId="11"/>
    <cellStyle name="표준 12" xfId="10"/>
    <cellStyle name="표준 13" xfId="12"/>
    <cellStyle name="표준 14" xfId="16"/>
    <cellStyle name="표준 15" xfId="13"/>
    <cellStyle name="표준 16" xfId="14"/>
    <cellStyle name="표준 17" xfId="15"/>
    <cellStyle name="표준 18" xfId="18"/>
    <cellStyle name="표준 19" xfId="17"/>
    <cellStyle name="표준 2" xfId="1"/>
    <cellStyle name="표준 20" xfId="19"/>
    <cellStyle name="표준 21" xfId="20"/>
    <cellStyle name="표준 22" xfId="21"/>
    <cellStyle name="표준 23" xfId="23"/>
    <cellStyle name="표준 24" xfId="22"/>
    <cellStyle name="표준 25" xfId="24"/>
    <cellStyle name="표준 26" xfId="25"/>
    <cellStyle name="표준 3" xfId="3"/>
    <cellStyle name="표준 4" xfId="2"/>
    <cellStyle name="표준 5" xfId="8"/>
    <cellStyle name="표준 6" xfId="7"/>
    <cellStyle name="표준 7" xfId="9"/>
    <cellStyle name="표준 8" xfId="4"/>
    <cellStyle name="표준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4" sqref="M14"/>
    </sheetView>
  </sheetViews>
  <sheetFormatPr defaultRowHeight="13.5" x14ac:dyDescent="0.3"/>
  <cols>
    <col min="1" max="1" width="3.875" style="1" customWidth="1"/>
    <col min="2" max="2" width="16.5" style="1" customWidth="1"/>
    <col min="3" max="3" width="4.625" style="1" customWidth="1"/>
    <col min="4" max="4" width="10.625" style="1" customWidth="1"/>
    <col min="5" max="5" width="4.625" style="1" customWidth="1"/>
    <col min="6" max="6" width="10.625" style="1" customWidth="1"/>
    <col min="7" max="7" width="4.625" style="1" customWidth="1"/>
    <col min="8" max="8" width="10.625" style="1" customWidth="1"/>
    <col min="9" max="9" width="4.625" style="1" customWidth="1"/>
    <col min="10" max="10" width="10.625" style="1" customWidth="1"/>
    <col min="11" max="13" width="9" style="1"/>
    <col min="14" max="14" width="11.375" style="1" customWidth="1"/>
    <col min="15" max="19" width="18.125" style="1" customWidth="1"/>
    <col min="20" max="16384" width="9" style="1"/>
  </cols>
  <sheetData>
    <row r="1" spans="1:19" ht="42.75" customHeight="1" x14ac:dyDescent="0.3">
      <c r="A1" s="103" t="s">
        <v>52</v>
      </c>
      <c r="B1" s="103"/>
      <c r="C1" s="103"/>
      <c r="D1" s="103"/>
      <c r="E1" s="103"/>
      <c r="F1" s="103"/>
      <c r="G1" s="103"/>
      <c r="H1" s="103"/>
      <c r="I1" s="103"/>
      <c r="J1" s="103"/>
      <c r="N1" s="100" t="s">
        <v>53</v>
      </c>
      <c r="O1" s="100"/>
      <c r="P1" s="100"/>
      <c r="Q1" s="100"/>
      <c r="R1" s="100"/>
      <c r="S1" s="100"/>
    </row>
    <row r="2" spans="1:19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N2" s="99" t="s">
        <v>62</v>
      </c>
      <c r="O2" s="99"/>
      <c r="P2" s="99"/>
      <c r="Q2" s="99"/>
      <c r="R2" s="99"/>
      <c r="S2" s="99"/>
    </row>
    <row r="3" spans="1:19" ht="14.25" thickBot="1" x14ac:dyDescent="0.35">
      <c r="J3" s="3" t="s">
        <v>3</v>
      </c>
      <c r="S3" s="3" t="s">
        <v>37</v>
      </c>
    </row>
    <row r="4" spans="1:19" ht="28.5" customHeight="1" thickTop="1" x14ac:dyDescent="0.3">
      <c r="A4" s="104" t="s">
        <v>0</v>
      </c>
      <c r="B4" s="106" t="s">
        <v>1</v>
      </c>
      <c r="C4" s="108" t="s">
        <v>27</v>
      </c>
      <c r="D4" s="108"/>
      <c r="E4" s="108" t="s">
        <v>28</v>
      </c>
      <c r="F4" s="108"/>
      <c r="G4" s="108" t="s">
        <v>29</v>
      </c>
      <c r="H4" s="108"/>
      <c r="I4" s="108" t="s">
        <v>30</v>
      </c>
      <c r="J4" s="109"/>
      <c r="N4" s="101" t="s">
        <v>32</v>
      </c>
      <c r="O4" s="83" t="s">
        <v>31</v>
      </c>
      <c r="P4" s="83" t="s">
        <v>61</v>
      </c>
      <c r="Q4" s="83" t="s">
        <v>33</v>
      </c>
      <c r="R4" s="83" t="s">
        <v>34</v>
      </c>
      <c r="S4" s="85" t="s">
        <v>35</v>
      </c>
    </row>
    <row r="5" spans="1:19" ht="23.1" customHeight="1" thickBot="1" x14ac:dyDescent="0.35">
      <c r="A5" s="105"/>
      <c r="B5" s="107"/>
      <c r="C5" s="4" t="s">
        <v>2</v>
      </c>
      <c r="D5" s="5" t="s">
        <v>5</v>
      </c>
      <c r="E5" s="4" t="s">
        <v>2</v>
      </c>
      <c r="F5" s="5" t="s">
        <v>5</v>
      </c>
      <c r="G5" s="4" t="s">
        <v>2</v>
      </c>
      <c r="H5" s="5" t="s">
        <v>5</v>
      </c>
      <c r="I5" s="4" t="s">
        <v>2</v>
      </c>
      <c r="J5" s="6" t="s">
        <v>5</v>
      </c>
      <c r="N5" s="102"/>
      <c r="O5" s="84">
        <v>0.4</v>
      </c>
      <c r="P5" s="84">
        <v>0.2</v>
      </c>
      <c r="Q5" s="84">
        <v>0.2</v>
      </c>
      <c r="R5" s="84">
        <v>0.2</v>
      </c>
      <c r="S5" s="86">
        <f>SUM(O5:R5)</f>
        <v>1</v>
      </c>
    </row>
    <row r="6" spans="1:19" ht="23.1" customHeight="1" thickTop="1" x14ac:dyDescent="0.3">
      <c r="A6" s="110" t="s">
        <v>9</v>
      </c>
      <c r="B6" s="111"/>
      <c r="C6" s="7"/>
      <c r="D6" s="8">
        <v>18900000</v>
      </c>
      <c r="E6" s="7"/>
      <c r="F6" s="8"/>
      <c r="G6" s="7"/>
      <c r="H6" s="8"/>
      <c r="I6" s="7"/>
      <c r="J6" s="9"/>
      <c r="N6" s="87" t="s">
        <v>36</v>
      </c>
      <c r="O6" s="78">
        <f>+ROUND($D$6*O5,-3)</f>
        <v>7560000</v>
      </c>
      <c r="P6" s="78">
        <f t="shared" ref="P6:R6" si="0">+ROUND($D$6*P5,-3)</f>
        <v>3780000</v>
      </c>
      <c r="Q6" s="78">
        <f t="shared" si="0"/>
        <v>3780000</v>
      </c>
      <c r="R6" s="78">
        <f t="shared" si="0"/>
        <v>3780000</v>
      </c>
      <c r="S6" s="88">
        <f>SUM(O6:R6)</f>
        <v>18900000</v>
      </c>
    </row>
    <row r="7" spans="1:19" ht="23.1" customHeight="1" x14ac:dyDescent="0.3">
      <c r="A7" s="112" t="s">
        <v>10</v>
      </c>
      <c r="B7" s="113"/>
      <c r="C7" s="10">
        <f t="shared" ref="C7" si="1">+C11+C15+C19+C23+C27+C31+C35+C39+C43+C47+C51+C55</f>
        <v>169</v>
      </c>
      <c r="D7" s="11">
        <f>+D11+D15+D19+D23+D27+D31+D35+D39+D43+D47+D51+D55</f>
        <v>18898600</v>
      </c>
      <c r="E7" s="10">
        <f t="shared" ref="E7:J7" si="2">+E11+E15+E19+E23+E27+E31+E35+E39+E43+E47+E51+E55</f>
        <v>76</v>
      </c>
      <c r="F7" s="11">
        <f t="shared" si="2"/>
        <v>9575310</v>
      </c>
      <c r="G7" s="10">
        <f t="shared" si="2"/>
        <v>71</v>
      </c>
      <c r="H7" s="11">
        <f t="shared" si="2"/>
        <v>7902900</v>
      </c>
      <c r="I7" s="10">
        <f t="shared" si="2"/>
        <v>22</v>
      </c>
      <c r="J7" s="12">
        <f t="shared" si="2"/>
        <v>1420390</v>
      </c>
      <c r="N7" s="89" t="s">
        <v>38</v>
      </c>
      <c r="O7" s="79">
        <v>1526540</v>
      </c>
      <c r="P7" s="79">
        <v>485000</v>
      </c>
      <c r="Q7" s="79">
        <v>0</v>
      </c>
      <c r="R7" s="79">
        <v>0</v>
      </c>
      <c r="S7" s="90">
        <f t="shared" ref="S7:S19" si="3">SUM(O7:R7)</f>
        <v>2011540</v>
      </c>
    </row>
    <row r="8" spans="1:19" ht="23.1" customHeight="1" x14ac:dyDescent="0.3">
      <c r="A8" s="97" t="s">
        <v>23</v>
      </c>
      <c r="B8" s="13" t="s">
        <v>8</v>
      </c>
      <c r="C8" s="14">
        <f>+E8+G8+I8</f>
        <v>1</v>
      </c>
      <c r="D8" s="15">
        <f t="shared" ref="D8:D10" si="4">+F8+H8+J8</f>
        <v>80000</v>
      </c>
      <c r="E8" s="14">
        <v>1</v>
      </c>
      <c r="F8" s="15">
        <v>80000</v>
      </c>
      <c r="G8" s="14"/>
      <c r="H8" s="15"/>
      <c r="I8" s="14"/>
      <c r="J8" s="16"/>
      <c r="N8" s="91" t="s">
        <v>39</v>
      </c>
      <c r="O8" s="80">
        <v>947250</v>
      </c>
      <c r="P8" s="80">
        <v>1165000</v>
      </c>
      <c r="Q8" s="80"/>
      <c r="R8" s="80">
        <v>32000</v>
      </c>
      <c r="S8" s="92">
        <f t="shared" si="3"/>
        <v>2144250</v>
      </c>
    </row>
    <row r="9" spans="1:19" ht="23.1" customHeight="1" x14ac:dyDescent="0.3">
      <c r="A9" s="98"/>
      <c r="B9" s="17" t="s">
        <v>6</v>
      </c>
      <c r="C9" s="18">
        <f t="shared" ref="C9:C10" si="5">+E9+G9+I9</f>
        <v>4</v>
      </c>
      <c r="D9" s="19">
        <f t="shared" si="4"/>
        <v>374540</v>
      </c>
      <c r="E9" s="18">
        <v>0</v>
      </c>
      <c r="F9" s="19">
        <v>0</v>
      </c>
      <c r="G9" s="18">
        <v>3</v>
      </c>
      <c r="H9" s="19">
        <v>334000</v>
      </c>
      <c r="I9" s="18">
        <v>1</v>
      </c>
      <c r="J9" s="20">
        <v>40540</v>
      </c>
      <c r="N9" s="91" t="s">
        <v>40</v>
      </c>
      <c r="O9" s="80">
        <v>711000</v>
      </c>
      <c r="P9" s="80">
        <v>742000</v>
      </c>
      <c r="Q9" s="80">
        <v>45000</v>
      </c>
      <c r="R9" s="80">
        <v>0</v>
      </c>
      <c r="S9" s="92">
        <f t="shared" si="3"/>
        <v>1498000</v>
      </c>
    </row>
    <row r="10" spans="1:19" ht="23.1" customHeight="1" x14ac:dyDescent="0.3">
      <c r="A10" s="98"/>
      <c r="B10" s="21" t="s">
        <v>7</v>
      </c>
      <c r="C10" s="22">
        <f t="shared" si="5"/>
        <v>3</v>
      </c>
      <c r="D10" s="23">
        <f t="shared" si="4"/>
        <v>1557000</v>
      </c>
      <c r="E10" s="22">
        <v>1</v>
      </c>
      <c r="F10" s="23">
        <v>1406000</v>
      </c>
      <c r="G10" s="22">
        <v>2</v>
      </c>
      <c r="H10" s="23">
        <v>151000</v>
      </c>
      <c r="I10" s="22"/>
      <c r="J10" s="24"/>
      <c r="N10" s="91" t="s">
        <v>41</v>
      </c>
      <c r="O10" s="80">
        <v>806110</v>
      </c>
      <c r="P10" s="80">
        <v>1086800</v>
      </c>
      <c r="Q10" s="80">
        <v>0</v>
      </c>
      <c r="R10" s="80">
        <v>0</v>
      </c>
      <c r="S10" s="92">
        <f t="shared" si="3"/>
        <v>1892910</v>
      </c>
    </row>
    <row r="11" spans="1:19" ht="23.1" customHeight="1" x14ac:dyDescent="0.3">
      <c r="A11" s="25"/>
      <c r="B11" s="26" t="s">
        <v>11</v>
      </c>
      <c r="C11" s="27">
        <f>SUM(C8:C10)</f>
        <v>8</v>
      </c>
      <c r="D11" s="28">
        <f t="shared" ref="D11:J11" si="6">SUM(D8:D10)</f>
        <v>2011540</v>
      </c>
      <c r="E11" s="27">
        <f t="shared" si="6"/>
        <v>2</v>
      </c>
      <c r="F11" s="28">
        <f t="shared" si="6"/>
        <v>1486000</v>
      </c>
      <c r="G11" s="27">
        <f t="shared" si="6"/>
        <v>5</v>
      </c>
      <c r="H11" s="28">
        <f t="shared" si="6"/>
        <v>485000</v>
      </c>
      <c r="I11" s="27">
        <f t="shared" si="6"/>
        <v>1</v>
      </c>
      <c r="J11" s="29">
        <f t="shared" si="6"/>
        <v>40540</v>
      </c>
      <c r="N11" s="91" t="s">
        <v>42</v>
      </c>
      <c r="O11" s="80">
        <v>813480</v>
      </c>
      <c r="P11" s="80">
        <v>83000</v>
      </c>
      <c r="Q11" s="80">
        <v>267000</v>
      </c>
      <c r="R11" s="80">
        <v>0</v>
      </c>
      <c r="S11" s="92">
        <f t="shared" si="3"/>
        <v>1163480</v>
      </c>
    </row>
    <row r="12" spans="1:19" ht="23.1" customHeight="1" x14ac:dyDescent="0.3">
      <c r="A12" s="97" t="s">
        <v>12</v>
      </c>
      <c r="B12" s="13" t="s">
        <v>8</v>
      </c>
      <c r="C12" s="14">
        <f t="shared" ref="C12:D14" si="7">+E12+G12+I12</f>
        <v>0</v>
      </c>
      <c r="D12" s="15">
        <f t="shared" si="7"/>
        <v>0</v>
      </c>
      <c r="E12" s="14"/>
      <c r="F12" s="15"/>
      <c r="G12" s="14"/>
      <c r="H12" s="15"/>
      <c r="I12" s="14"/>
      <c r="J12" s="16"/>
      <c r="N12" s="91" t="s">
        <v>43</v>
      </c>
      <c r="O12" s="80">
        <v>576640</v>
      </c>
      <c r="P12" s="80">
        <v>1024430</v>
      </c>
      <c r="Q12" s="80">
        <v>114000</v>
      </c>
      <c r="R12" s="80">
        <v>47250</v>
      </c>
      <c r="S12" s="92">
        <f t="shared" si="3"/>
        <v>1762320</v>
      </c>
    </row>
    <row r="13" spans="1:19" ht="23.1" customHeight="1" x14ac:dyDescent="0.3">
      <c r="A13" s="98"/>
      <c r="B13" s="17" t="s">
        <v>6</v>
      </c>
      <c r="C13" s="18">
        <f t="shared" si="7"/>
        <v>6</v>
      </c>
      <c r="D13" s="19">
        <f t="shared" si="7"/>
        <v>973450</v>
      </c>
      <c r="E13" s="18">
        <v>3</v>
      </c>
      <c r="F13" s="19">
        <v>497450</v>
      </c>
      <c r="G13" s="18">
        <v>3</v>
      </c>
      <c r="H13" s="19">
        <v>476000</v>
      </c>
      <c r="I13" s="18"/>
      <c r="J13" s="20"/>
      <c r="N13" s="91" t="s">
        <v>44</v>
      </c>
      <c r="O13" s="80">
        <v>550250</v>
      </c>
      <c r="P13" s="80">
        <v>609000</v>
      </c>
      <c r="Q13" s="80">
        <v>0</v>
      </c>
      <c r="R13" s="80">
        <v>0</v>
      </c>
      <c r="S13" s="92">
        <f t="shared" si="3"/>
        <v>1159250</v>
      </c>
    </row>
    <row r="14" spans="1:19" ht="23.1" customHeight="1" x14ac:dyDescent="0.3">
      <c r="A14" s="98"/>
      <c r="B14" s="21" t="s">
        <v>7</v>
      </c>
      <c r="C14" s="22">
        <f t="shared" si="7"/>
        <v>14</v>
      </c>
      <c r="D14" s="23">
        <f t="shared" si="7"/>
        <v>1170800</v>
      </c>
      <c r="E14" s="22">
        <v>7</v>
      </c>
      <c r="F14" s="23">
        <v>449800</v>
      </c>
      <c r="G14" s="22">
        <v>7</v>
      </c>
      <c r="H14" s="23">
        <v>721000</v>
      </c>
      <c r="I14" s="22"/>
      <c r="J14" s="24"/>
      <c r="N14" s="91" t="s">
        <v>45</v>
      </c>
      <c r="O14" s="80">
        <v>178440</v>
      </c>
      <c r="P14" s="80">
        <v>977000</v>
      </c>
      <c r="Q14" s="80">
        <v>0</v>
      </c>
      <c r="R14" s="80">
        <v>0</v>
      </c>
      <c r="S14" s="92">
        <f t="shared" si="3"/>
        <v>1155440</v>
      </c>
    </row>
    <row r="15" spans="1:19" ht="23.1" customHeight="1" x14ac:dyDescent="0.3">
      <c r="A15" s="25"/>
      <c r="B15" s="26" t="s">
        <v>11</v>
      </c>
      <c r="C15" s="27">
        <f>SUM(C12:C14)</f>
        <v>20</v>
      </c>
      <c r="D15" s="28">
        <f t="shared" ref="D15:J15" si="8">SUM(D12:D14)</f>
        <v>2144250</v>
      </c>
      <c r="E15" s="27">
        <f t="shared" si="8"/>
        <v>10</v>
      </c>
      <c r="F15" s="28">
        <f t="shared" si="8"/>
        <v>947250</v>
      </c>
      <c r="G15" s="27">
        <f t="shared" si="8"/>
        <v>10</v>
      </c>
      <c r="H15" s="28">
        <f t="shared" si="8"/>
        <v>1197000</v>
      </c>
      <c r="I15" s="27">
        <f t="shared" si="8"/>
        <v>0</v>
      </c>
      <c r="J15" s="29">
        <f t="shared" si="8"/>
        <v>0</v>
      </c>
      <c r="N15" s="91" t="s">
        <v>46</v>
      </c>
      <c r="O15" s="80">
        <v>2373500</v>
      </c>
      <c r="P15" s="80">
        <v>448470</v>
      </c>
      <c r="Q15" s="80">
        <v>0</v>
      </c>
      <c r="R15" s="80">
        <v>36000</v>
      </c>
      <c r="S15" s="92">
        <f t="shared" si="3"/>
        <v>2857970</v>
      </c>
    </row>
    <row r="16" spans="1:19" ht="23.1" customHeight="1" x14ac:dyDescent="0.3">
      <c r="A16" s="97" t="s">
        <v>13</v>
      </c>
      <c r="B16" s="13" t="s">
        <v>8</v>
      </c>
      <c r="C16" s="30">
        <f t="shared" ref="C16:D32" si="9">+E16+G16+I16</f>
        <v>0</v>
      </c>
      <c r="D16" s="15">
        <f t="shared" si="9"/>
        <v>0</v>
      </c>
      <c r="E16" s="14"/>
      <c r="F16" s="15"/>
      <c r="G16" s="14"/>
      <c r="H16" s="15"/>
      <c r="I16" s="14"/>
      <c r="J16" s="16"/>
      <c r="N16" s="91" t="s">
        <v>47</v>
      </c>
      <c r="O16" s="80">
        <v>517510</v>
      </c>
      <c r="P16" s="80">
        <v>505000</v>
      </c>
      <c r="Q16" s="80"/>
      <c r="R16" s="80">
        <v>58300</v>
      </c>
      <c r="S16" s="92">
        <f t="shared" si="3"/>
        <v>1080810</v>
      </c>
    </row>
    <row r="17" spans="1:19" ht="23.1" customHeight="1" x14ac:dyDescent="0.3">
      <c r="A17" s="98"/>
      <c r="B17" s="17" t="s">
        <v>6</v>
      </c>
      <c r="C17" s="31">
        <f t="shared" si="9"/>
        <v>5</v>
      </c>
      <c r="D17" s="19">
        <f t="shared" si="9"/>
        <v>445000</v>
      </c>
      <c r="E17" s="18">
        <v>2</v>
      </c>
      <c r="F17" s="19">
        <v>117000</v>
      </c>
      <c r="G17" s="18">
        <v>2</v>
      </c>
      <c r="H17" s="19">
        <v>225000</v>
      </c>
      <c r="I17" s="18">
        <v>1</v>
      </c>
      <c r="J17" s="20">
        <v>103000</v>
      </c>
      <c r="N17" s="91" t="s">
        <v>48</v>
      </c>
      <c r="O17" s="80">
        <v>196020</v>
      </c>
      <c r="P17" s="80">
        <v>677500</v>
      </c>
      <c r="Q17" s="80"/>
      <c r="R17" s="80"/>
      <c r="S17" s="92">
        <f t="shared" si="3"/>
        <v>873520</v>
      </c>
    </row>
    <row r="18" spans="1:19" ht="23.1" customHeight="1" x14ac:dyDescent="0.3">
      <c r="A18" s="98"/>
      <c r="B18" s="21" t="s">
        <v>7</v>
      </c>
      <c r="C18" s="32">
        <f t="shared" si="9"/>
        <v>12</v>
      </c>
      <c r="D18" s="33">
        <f t="shared" si="9"/>
        <v>1053000</v>
      </c>
      <c r="E18" s="22">
        <v>8</v>
      </c>
      <c r="F18" s="23">
        <v>594000</v>
      </c>
      <c r="G18" s="22">
        <v>3</v>
      </c>
      <c r="H18" s="23">
        <v>327000</v>
      </c>
      <c r="I18" s="22">
        <v>1</v>
      </c>
      <c r="J18" s="24">
        <v>132000</v>
      </c>
      <c r="N18" s="93" t="s">
        <v>49</v>
      </c>
      <c r="O18" s="81">
        <v>419110</v>
      </c>
      <c r="P18" s="81">
        <v>880000</v>
      </c>
      <c r="Q18" s="81"/>
      <c r="R18" s="81"/>
      <c r="S18" s="94">
        <f t="shared" si="3"/>
        <v>1299110</v>
      </c>
    </row>
    <row r="19" spans="1:19" ht="23.1" customHeight="1" x14ac:dyDescent="0.3">
      <c r="A19" s="25"/>
      <c r="B19" s="26" t="s">
        <v>11</v>
      </c>
      <c r="C19" s="27">
        <f>SUM(C16:C18)</f>
        <v>17</v>
      </c>
      <c r="D19" s="34">
        <f t="shared" ref="D19:J19" si="10">SUM(D16:D18)</f>
        <v>1498000</v>
      </c>
      <c r="E19" s="27">
        <f t="shared" si="10"/>
        <v>10</v>
      </c>
      <c r="F19" s="28">
        <f t="shared" si="10"/>
        <v>711000</v>
      </c>
      <c r="G19" s="27">
        <f t="shared" si="10"/>
        <v>5</v>
      </c>
      <c r="H19" s="28">
        <f t="shared" si="10"/>
        <v>552000</v>
      </c>
      <c r="I19" s="27">
        <f t="shared" si="10"/>
        <v>2</v>
      </c>
      <c r="J19" s="29">
        <f t="shared" si="10"/>
        <v>235000</v>
      </c>
      <c r="N19" s="87" t="s">
        <v>50</v>
      </c>
      <c r="O19" s="78">
        <f>SUM(O7:O18)</f>
        <v>9615850</v>
      </c>
      <c r="P19" s="78">
        <f t="shared" ref="P19:R19" si="11">SUM(P7:P18)</f>
        <v>8683200</v>
      </c>
      <c r="Q19" s="78">
        <f t="shared" si="11"/>
        <v>426000</v>
      </c>
      <c r="R19" s="78">
        <f t="shared" si="11"/>
        <v>173550</v>
      </c>
      <c r="S19" s="88">
        <f t="shared" si="3"/>
        <v>18898600</v>
      </c>
    </row>
    <row r="20" spans="1:19" ht="23.1" customHeight="1" thickBot="1" x14ac:dyDescent="0.35">
      <c r="A20" s="97" t="s">
        <v>14</v>
      </c>
      <c r="B20" s="13" t="s">
        <v>8</v>
      </c>
      <c r="C20" s="14">
        <f t="shared" ref="C20:C22" si="12">+E20+G20+I20</f>
        <v>1</v>
      </c>
      <c r="D20" s="15">
        <f t="shared" si="9"/>
        <v>50000</v>
      </c>
      <c r="E20" s="14">
        <v>1</v>
      </c>
      <c r="F20" s="15">
        <v>50000</v>
      </c>
      <c r="G20" s="14"/>
      <c r="H20" s="15"/>
      <c r="I20" s="14"/>
      <c r="J20" s="16"/>
      <c r="N20" s="82" t="s">
        <v>51</v>
      </c>
      <c r="O20" s="95">
        <f>+O6-O19</f>
        <v>-2055850</v>
      </c>
      <c r="P20" s="95">
        <f t="shared" ref="P20:S20" si="13">+P6-P19</f>
        <v>-4903200</v>
      </c>
      <c r="Q20" s="95">
        <f t="shared" si="13"/>
        <v>3354000</v>
      </c>
      <c r="R20" s="95">
        <f t="shared" si="13"/>
        <v>3606450</v>
      </c>
      <c r="S20" s="96">
        <f t="shared" si="13"/>
        <v>1400</v>
      </c>
    </row>
    <row r="21" spans="1:19" ht="23.1" customHeight="1" thickTop="1" x14ac:dyDescent="0.3">
      <c r="A21" s="98"/>
      <c r="B21" s="17" t="s">
        <v>6</v>
      </c>
      <c r="C21" s="18">
        <f t="shared" si="12"/>
        <v>10</v>
      </c>
      <c r="D21" s="19">
        <f t="shared" si="9"/>
        <v>1031910</v>
      </c>
      <c r="E21" s="18">
        <v>6</v>
      </c>
      <c r="F21" s="19">
        <v>696110</v>
      </c>
      <c r="G21" s="18">
        <v>2</v>
      </c>
      <c r="H21" s="19">
        <v>207000</v>
      </c>
      <c r="I21" s="18">
        <v>2</v>
      </c>
      <c r="J21" s="20">
        <v>128800</v>
      </c>
    </row>
    <row r="22" spans="1:19" ht="23.1" customHeight="1" x14ac:dyDescent="0.3">
      <c r="A22" s="98"/>
      <c r="B22" s="21" t="s">
        <v>7</v>
      </c>
      <c r="C22" s="22">
        <f t="shared" si="12"/>
        <v>10</v>
      </c>
      <c r="D22" s="23">
        <f t="shared" si="9"/>
        <v>811000</v>
      </c>
      <c r="E22" s="22">
        <v>3</v>
      </c>
      <c r="F22" s="23">
        <v>60000</v>
      </c>
      <c r="G22" s="22">
        <v>7</v>
      </c>
      <c r="H22" s="23">
        <v>751000</v>
      </c>
      <c r="I22" s="22"/>
      <c r="J22" s="24"/>
    </row>
    <row r="23" spans="1:19" ht="23.1" customHeight="1" x14ac:dyDescent="0.3">
      <c r="A23" s="25"/>
      <c r="B23" s="26" t="s">
        <v>11</v>
      </c>
      <c r="C23" s="27">
        <f>SUM(C20:C22)</f>
        <v>21</v>
      </c>
      <c r="D23" s="28">
        <f t="shared" ref="D23:J23" si="14">SUM(D20:D22)</f>
        <v>1892910</v>
      </c>
      <c r="E23" s="27">
        <f t="shared" si="14"/>
        <v>10</v>
      </c>
      <c r="F23" s="28">
        <f t="shared" si="14"/>
        <v>806110</v>
      </c>
      <c r="G23" s="27">
        <f t="shared" si="14"/>
        <v>9</v>
      </c>
      <c r="H23" s="28">
        <f t="shared" si="14"/>
        <v>958000</v>
      </c>
      <c r="I23" s="27">
        <f t="shared" si="14"/>
        <v>2</v>
      </c>
      <c r="J23" s="29">
        <f t="shared" si="14"/>
        <v>128800</v>
      </c>
    </row>
    <row r="24" spans="1:19" ht="23.1" customHeight="1" x14ac:dyDescent="0.3">
      <c r="A24" s="97" t="s">
        <v>15</v>
      </c>
      <c r="B24" s="13" t="s">
        <v>8</v>
      </c>
      <c r="C24" s="14">
        <f t="shared" ref="C24:C26" si="15">+E24+G24+I24</f>
        <v>0</v>
      </c>
      <c r="D24" s="15">
        <f t="shared" si="9"/>
        <v>0</v>
      </c>
      <c r="E24" s="14"/>
      <c r="F24" s="15"/>
      <c r="G24" s="14"/>
      <c r="H24" s="15"/>
      <c r="I24" s="14"/>
      <c r="J24" s="16"/>
    </row>
    <row r="25" spans="1:19" ht="23.1" customHeight="1" x14ac:dyDescent="0.3">
      <c r="A25" s="98"/>
      <c r="B25" s="17" t="s">
        <v>6</v>
      </c>
      <c r="C25" s="18">
        <f t="shared" si="15"/>
        <v>7</v>
      </c>
      <c r="D25" s="19">
        <f t="shared" si="9"/>
        <v>805880</v>
      </c>
      <c r="E25" s="18">
        <v>5</v>
      </c>
      <c r="F25" s="19">
        <v>580880</v>
      </c>
      <c r="G25" s="18">
        <v>2</v>
      </c>
      <c r="H25" s="19">
        <v>225000</v>
      </c>
      <c r="I25" s="18"/>
      <c r="J25" s="20"/>
    </row>
    <row r="26" spans="1:19" ht="23.1" customHeight="1" x14ac:dyDescent="0.3">
      <c r="A26" s="98"/>
      <c r="B26" s="21" t="s">
        <v>7</v>
      </c>
      <c r="C26" s="22">
        <f t="shared" si="15"/>
        <v>5</v>
      </c>
      <c r="D26" s="23">
        <f t="shared" si="9"/>
        <v>357600</v>
      </c>
      <c r="E26" s="22">
        <v>4</v>
      </c>
      <c r="F26" s="23">
        <v>232600</v>
      </c>
      <c r="G26" s="22">
        <v>1</v>
      </c>
      <c r="H26" s="23">
        <v>125000</v>
      </c>
      <c r="I26" s="22"/>
      <c r="J26" s="24"/>
    </row>
    <row r="27" spans="1:19" ht="23.1" customHeight="1" x14ac:dyDescent="0.3">
      <c r="A27" s="25"/>
      <c r="B27" s="26" t="s">
        <v>11</v>
      </c>
      <c r="C27" s="27">
        <f>SUM(C24:C26)</f>
        <v>12</v>
      </c>
      <c r="D27" s="28">
        <f t="shared" ref="D27:J27" si="16">SUM(D24:D26)</f>
        <v>1163480</v>
      </c>
      <c r="E27" s="27">
        <f t="shared" si="16"/>
        <v>9</v>
      </c>
      <c r="F27" s="28">
        <f t="shared" si="16"/>
        <v>813480</v>
      </c>
      <c r="G27" s="27">
        <f t="shared" si="16"/>
        <v>3</v>
      </c>
      <c r="H27" s="28">
        <f t="shared" si="16"/>
        <v>350000</v>
      </c>
      <c r="I27" s="27">
        <f t="shared" si="16"/>
        <v>0</v>
      </c>
      <c r="J27" s="29">
        <f t="shared" si="16"/>
        <v>0</v>
      </c>
    </row>
    <row r="28" spans="1:19" ht="23.1" customHeight="1" x14ac:dyDescent="0.3">
      <c r="A28" s="97" t="s">
        <v>16</v>
      </c>
      <c r="B28" s="13" t="s">
        <v>8</v>
      </c>
      <c r="C28" s="14">
        <f t="shared" ref="C28:C30" si="17">+E28+G28+I28</f>
        <v>1</v>
      </c>
      <c r="D28" s="15">
        <f t="shared" si="9"/>
        <v>80000</v>
      </c>
      <c r="E28" s="14">
        <v>1</v>
      </c>
      <c r="F28" s="15">
        <v>80000</v>
      </c>
      <c r="G28" s="14"/>
      <c r="H28" s="15"/>
      <c r="I28" s="14"/>
      <c r="J28" s="16"/>
    </row>
    <row r="29" spans="1:19" ht="23.1" customHeight="1" x14ac:dyDescent="0.3">
      <c r="A29" s="98"/>
      <c r="B29" s="17" t="s">
        <v>6</v>
      </c>
      <c r="C29" s="18">
        <f t="shared" si="17"/>
        <v>8</v>
      </c>
      <c r="D29" s="19">
        <f t="shared" si="9"/>
        <v>654890</v>
      </c>
      <c r="E29" s="18">
        <v>3</v>
      </c>
      <c r="F29" s="19">
        <v>271640</v>
      </c>
      <c r="G29" s="18">
        <v>2</v>
      </c>
      <c r="H29" s="19">
        <v>276000</v>
      </c>
      <c r="I29" s="18">
        <v>3</v>
      </c>
      <c r="J29" s="20">
        <v>107250</v>
      </c>
    </row>
    <row r="30" spans="1:19" ht="23.1" customHeight="1" x14ac:dyDescent="0.3">
      <c r="A30" s="98"/>
      <c r="B30" s="21" t="s">
        <v>7</v>
      </c>
      <c r="C30" s="22">
        <f t="shared" si="17"/>
        <v>11</v>
      </c>
      <c r="D30" s="23">
        <f t="shared" si="9"/>
        <v>1027430</v>
      </c>
      <c r="E30" s="22">
        <v>2</v>
      </c>
      <c r="F30" s="23">
        <v>225000</v>
      </c>
      <c r="G30" s="22">
        <v>9</v>
      </c>
      <c r="H30" s="23">
        <v>802430</v>
      </c>
      <c r="I30" s="22"/>
      <c r="J30" s="24"/>
    </row>
    <row r="31" spans="1:19" ht="23.1" customHeight="1" x14ac:dyDescent="0.3">
      <c r="A31" s="25"/>
      <c r="B31" s="26" t="s">
        <v>11</v>
      </c>
      <c r="C31" s="27">
        <f>SUM(C28:C30)</f>
        <v>20</v>
      </c>
      <c r="D31" s="28">
        <f t="shared" ref="D31:J31" si="18">SUM(D28:D30)</f>
        <v>1762320</v>
      </c>
      <c r="E31" s="27">
        <f t="shared" si="18"/>
        <v>6</v>
      </c>
      <c r="F31" s="28">
        <f t="shared" si="18"/>
        <v>576640</v>
      </c>
      <c r="G31" s="27">
        <f t="shared" si="18"/>
        <v>11</v>
      </c>
      <c r="H31" s="28">
        <f t="shared" si="18"/>
        <v>1078430</v>
      </c>
      <c r="I31" s="27">
        <f t="shared" si="18"/>
        <v>3</v>
      </c>
      <c r="J31" s="29">
        <f t="shared" si="18"/>
        <v>107250</v>
      </c>
    </row>
    <row r="32" spans="1:19" ht="23.1" customHeight="1" x14ac:dyDescent="0.3">
      <c r="A32" s="97" t="s">
        <v>17</v>
      </c>
      <c r="B32" s="13" t="s">
        <v>8</v>
      </c>
      <c r="C32" s="14">
        <f t="shared" ref="C32:D34" si="19">+E32+G32+I32</f>
        <v>1</v>
      </c>
      <c r="D32" s="15">
        <f t="shared" si="9"/>
        <v>80000</v>
      </c>
      <c r="E32" s="14">
        <v>1</v>
      </c>
      <c r="F32" s="15">
        <v>80000</v>
      </c>
      <c r="G32" s="14"/>
      <c r="H32" s="15"/>
      <c r="I32" s="14"/>
      <c r="J32" s="16"/>
    </row>
    <row r="33" spans="1:10" ht="23.1" customHeight="1" x14ac:dyDescent="0.3">
      <c r="A33" s="98"/>
      <c r="B33" s="17" t="s">
        <v>6</v>
      </c>
      <c r="C33" s="18">
        <f t="shared" si="19"/>
        <v>9</v>
      </c>
      <c r="D33" s="19">
        <f t="shared" si="19"/>
        <v>892250</v>
      </c>
      <c r="E33" s="18">
        <v>4</v>
      </c>
      <c r="F33" s="19">
        <v>470250</v>
      </c>
      <c r="G33" s="18">
        <v>3</v>
      </c>
      <c r="H33" s="19">
        <v>305000</v>
      </c>
      <c r="I33" s="18">
        <v>2</v>
      </c>
      <c r="J33" s="20">
        <v>117000</v>
      </c>
    </row>
    <row r="34" spans="1:10" ht="23.1" customHeight="1" x14ac:dyDescent="0.3">
      <c r="A34" s="98"/>
      <c r="B34" s="21" t="s">
        <v>7</v>
      </c>
      <c r="C34" s="22">
        <f t="shared" si="19"/>
        <v>3</v>
      </c>
      <c r="D34" s="23">
        <f t="shared" si="19"/>
        <v>187000</v>
      </c>
      <c r="E34" s="22">
        <v>0</v>
      </c>
      <c r="F34" s="23"/>
      <c r="G34" s="22">
        <v>3</v>
      </c>
      <c r="H34" s="23">
        <v>187000</v>
      </c>
      <c r="I34" s="22"/>
      <c r="J34" s="24"/>
    </row>
    <row r="35" spans="1:10" ht="23.1" customHeight="1" x14ac:dyDescent="0.3">
      <c r="A35" s="25"/>
      <c r="B35" s="26" t="s">
        <v>11</v>
      </c>
      <c r="C35" s="27">
        <f>SUM(C32:C34)</f>
        <v>13</v>
      </c>
      <c r="D35" s="28">
        <f t="shared" ref="D35:J35" si="20">SUM(D32:D34)</f>
        <v>1159250</v>
      </c>
      <c r="E35" s="27">
        <f t="shared" si="20"/>
        <v>5</v>
      </c>
      <c r="F35" s="28">
        <f t="shared" si="20"/>
        <v>550250</v>
      </c>
      <c r="G35" s="27">
        <f t="shared" si="20"/>
        <v>6</v>
      </c>
      <c r="H35" s="28">
        <f t="shared" si="20"/>
        <v>492000</v>
      </c>
      <c r="I35" s="27">
        <f t="shared" si="20"/>
        <v>2</v>
      </c>
      <c r="J35" s="29">
        <f t="shared" si="20"/>
        <v>117000</v>
      </c>
    </row>
    <row r="36" spans="1:10" ht="23.1" customHeight="1" x14ac:dyDescent="0.3">
      <c r="A36" s="97" t="s">
        <v>18</v>
      </c>
      <c r="B36" s="13" t="s">
        <v>8</v>
      </c>
      <c r="C36" s="14">
        <f t="shared" ref="C36:D38" si="21">+E36+G36+I36</f>
        <v>0</v>
      </c>
      <c r="D36" s="15">
        <f t="shared" si="21"/>
        <v>0</v>
      </c>
      <c r="E36" s="14"/>
      <c r="F36" s="15"/>
      <c r="G36" s="14"/>
      <c r="H36" s="15"/>
      <c r="I36" s="14"/>
      <c r="J36" s="16"/>
    </row>
    <row r="37" spans="1:10" ht="23.1" customHeight="1" x14ac:dyDescent="0.3">
      <c r="A37" s="98"/>
      <c r="B37" s="17" t="s">
        <v>6</v>
      </c>
      <c r="C37" s="18">
        <f t="shared" si="21"/>
        <v>6</v>
      </c>
      <c r="D37" s="19">
        <f t="shared" si="21"/>
        <v>808440</v>
      </c>
      <c r="E37" s="18">
        <v>2</v>
      </c>
      <c r="F37" s="19">
        <v>178440</v>
      </c>
      <c r="G37" s="18">
        <v>3</v>
      </c>
      <c r="H37" s="19">
        <v>566000</v>
      </c>
      <c r="I37" s="18">
        <v>1</v>
      </c>
      <c r="J37" s="20">
        <v>64000</v>
      </c>
    </row>
    <row r="38" spans="1:10" ht="23.1" customHeight="1" x14ac:dyDescent="0.3">
      <c r="A38" s="98"/>
      <c r="B38" s="21" t="s">
        <v>7</v>
      </c>
      <c r="C38" s="22">
        <f t="shared" si="21"/>
        <v>3</v>
      </c>
      <c r="D38" s="23">
        <f t="shared" si="21"/>
        <v>347000</v>
      </c>
      <c r="E38" s="22"/>
      <c r="F38" s="23"/>
      <c r="G38" s="22">
        <v>3</v>
      </c>
      <c r="H38" s="23">
        <v>347000</v>
      </c>
      <c r="I38" s="22"/>
      <c r="J38" s="24"/>
    </row>
    <row r="39" spans="1:10" ht="23.1" customHeight="1" x14ac:dyDescent="0.3">
      <c r="A39" s="25"/>
      <c r="B39" s="26" t="s">
        <v>11</v>
      </c>
      <c r="C39" s="27">
        <f>SUM(C36:C38)</f>
        <v>9</v>
      </c>
      <c r="D39" s="28">
        <f t="shared" ref="D39:J39" si="22">SUM(D36:D38)</f>
        <v>1155440</v>
      </c>
      <c r="E39" s="27">
        <f t="shared" si="22"/>
        <v>2</v>
      </c>
      <c r="F39" s="28">
        <f t="shared" si="22"/>
        <v>178440</v>
      </c>
      <c r="G39" s="27">
        <f t="shared" si="22"/>
        <v>6</v>
      </c>
      <c r="H39" s="28">
        <f t="shared" si="22"/>
        <v>913000</v>
      </c>
      <c r="I39" s="27">
        <f t="shared" si="22"/>
        <v>1</v>
      </c>
      <c r="J39" s="29">
        <f t="shared" si="22"/>
        <v>64000</v>
      </c>
    </row>
    <row r="40" spans="1:10" ht="23.1" customHeight="1" x14ac:dyDescent="0.3">
      <c r="A40" s="97" t="s">
        <v>19</v>
      </c>
      <c r="B40" s="13" t="s">
        <v>8</v>
      </c>
      <c r="C40" s="14">
        <f t="shared" ref="C40:D42" si="23">+E40+G40+I40</f>
        <v>1</v>
      </c>
      <c r="D40" s="15">
        <f t="shared" si="23"/>
        <v>50000</v>
      </c>
      <c r="E40" s="14">
        <v>1</v>
      </c>
      <c r="F40" s="15">
        <v>50000</v>
      </c>
      <c r="G40" s="14"/>
      <c r="H40" s="15"/>
      <c r="I40" s="14"/>
      <c r="J40" s="16"/>
    </row>
    <row r="41" spans="1:10" ht="23.1" customHeight="1" x14ac:dyDescent="0.3">
      <c r="A41" s="98"/>
      <c r="B41" s="17" t="s">
        <v>6</v>
      </c>
      <c r="C41" s="18">
        <f t="shared" si="23"/>
        <v>10</v>
      </c>
      <c r="D41" s="19">
        <f t="shared" si="23"/>
        <v>1168970</v>
      </c>
      <c r="E41" s="18">
        <v>4</v>
      </c>
      <c r="F41" s="19">
        <v>684500</v>
      </c>
      <c r="G41" s="18">
        <v>2</v>
      </c>
      <c r="H41" s="19">
        <v>226970</v>
      </c>
      <c r="I41" s="18">
        <v>4</v>
      </c>
      <c r="J41" s="20">
        <v>257500</v>
      </c>
    </row>
    <row r="42" spans="1:10" ht="23.1" customHeight="1" x14ac:dyDescent="0.3">
      <c r="A42" s="98"/>
      <c r="B42" s="21" t="s">
        <v>7</v>
      </c>
      <c r="C42" s="22">
        <f t="shared" si="23"/>
        <v>3</v>
      </c>
      <c r="D42" s="23">
        <f t="shared" si="23"/>
        <v>1639000</v>
      </c>
      <c r="E42" s="22">
        <v>3</v>
      </c>
      <c r="F42" s="23">
        <v>1639000</v>
      </c>
      <c r="G42" s="22"/>
      <c r="H42" s="23"/>
      <c r="I42" s="22"/>
      <c r="J42" s="24"/>
    </row>
    <row r="43" spans="1:10" ht="23.1" customHeight="1" x14ac:dyDescent="0.3">
      <c r="A43" s="25"/>
      <c r="B43" s="26" t="s">
        <v>11</v>
      </c>
      <c r="C43" s="27">
        <f>SUM(C40:C42)</f>
        <v>14</v>
      </c>
      <c r="D43" s="28">
        <f t="shared" ref="D43:J43" si="24">SUM(D40:D42)</f>
        <v>2857970</v>
      </c>
      <c r="E43" s="27">
        <f t="shared" si="24"/>
        <v>8</v>
      </c>
      <c r="F43" s="28">
        <f t="shared" si="24"/>
        <v>2373500</v>
      </c>
      <c r="G43" s="27">
        <f t="shared" si="24"/>
        <v>2</v>
      </c>
      <c r="H43" s="28">
        <f t="shared" si="24"/>
        <v>226970</v>
      </c>
      <c r="I43" s="27">
        <f t="shared" si="24"/>
        <v>4</v>
      </c>
      <c r="J43" s="29">
        <f t="shared" si="24"/>
        <v>257500</v>
      </c>
    </row>
    <row r="44" spans="1:10" ht="23.1" customHeight="1" x14ac:dyDescent="0.3">
      <c r="A44" s="97" t="s">
        <v>20</v>
      </c>
      <c r="B44" s="13" t="s">
        <v>8</v>
      </c>
      <c r="C44" s="14">
        <f t="shared" ref="C44:D46" si="25">+E44+G44+I44</f>
        <v>0</v>
      </c>
      <c r="D44" s="15">
        <f t="shared" si="25"/>
        <v>0</v>
      </c>
      <c r="E44" s="14"/>
      <c r="F44" s="15"/>
      <c r="G44" s="14"/>
      <c r="H44" s="15"/>
      <c r="I44" s="14"/>
      <c r="J44" s="16"/>
    </row>
    <row r="45" spans="1:10" ht="23.1" customHeight="1" x14ac:dyDescent="0.3">
      <c r="A45" s="98"/>
      <c r="B45" s="17" t="s">
        <v>6</v>
      </c>
      <c r="C45" s="18">
        <f t="shared" si="25"/>
        <v>10</v>
      </c>
      <c r="D45" s="19">
        <f t="shared" si="25"/>
        <v>809310</v>
      </c>
      <c r="E45" s="18">
        <v>5</v>
      </c>
      <c r="F45" s="19">
        <v>384010</v>
      </c>
      <c r="G45" s="18">
        <v>3</v>
      </c>
      <c r="H45" s="19">
        <v>340000</v>
      </c>
      <c r="I45" s="18">
        <v>2</v>
      </c>
      <c r="J45" s="20">
        <v>85300</v>
      </c>
    </row>
    <row r="46" spans="1:10" ht="23.1" customHeight="1" x14ac:dyDescent="0.3">
      <c r="A46" s="98"/>
      <c r="B46" s="21" t="s">
        <v>7</v>
      </c>
      <c r="C46" s="22">
        <f t="shared" si="25"/>
        <v>2</v>
      </c>
      <c r="D46" s="23">
        <f t="shared" si="25"/>
        <v>271500</v>
      </c>
      <c r="E46" s="22">
        <v>1</v>
      </c>
      <c r="F46" s="23">
        <v>133500</v>
      </c>
      <c r="G46" s="22">
        <v>1</v>
      </c>
      <c r="H46" s="23">
        <v>138000</v>
      </c>
      <c r="I46" s="22"/>
      <c r="J46" s="24"/>
    </row>
    <row r="47" spans="1:10" ht="23.1" customHeight="1" x14ac:dyDescent="0.3">
      <c r="A47" s="25"/>
      <c r="B47" s="26" t="s">
        <v>11</v>
      </c>
      <c r="C47" s="27">
        <f>SUM(C44:C46)</f>
        <v>12</v>
      </c>
      <c r="D47" s="28">
        <f t="shared" ref="D47:J47" si="26">SUM(D44:D46)</f>
        <v>1080810</v>
      </c>
      <c r="E47" s="27">
        <f t="shared" si="26"/>
        <v>6</v>
      </c>
      <c r="F47" s="28">
        <f t="shared" si="26"/>
        <v>517510</v>
      </c>
      <c r="G47" s="27">
        <f t="shared" si="26"/>
        <v>4</v>
      </c>
      <c r="H47" s="28">
        <f t="shared" si="26"/>
        <v>478000</v>
      </c>
      <c r="I47" s="27">
        <f t="shared" si="26"/>
        <v>2</v>
      </c>
      <c r="J47" s="29">
        <f t="shared" si="26"/>
        <v>85300</v>
      </c>
    </row>
    <row r="48" spans="1:10" ht="23.1" customHeight="1" x14ac:dyDescent="0.3">
      <c r="A48" s="97" t="s">
        <v>21</v>
      </c>
      <c r="B48" s="13" t="s">
        <v>8</v>
      </c>
      <c r="C48" s="14">
        <f t="shared" ref="C48:D50" si="27">+E48+G48+I48</f>
        <v>0</v>
      </c>
      <c r="D48" s="15">
        <f t="shared" si="27"/>
        <v>0</v>
      </c>
      <c r="E48" s="14">
        <v>0</v>
      </c>
      <c r="F48" s="15"/>
      <c r="G48" s="14"/>
      <c r="H48" s="15"/>
      <c r="I48" s="14"/>
      <c r="J48" s="16"/>
    </row>
    <row r="49" spans="1:10" ht="23.1" customHeight="1" x14ac:dyDescent="0.3">
      <c r="A49" s="98"/>
      <c r="B49" s="17" t="s">
        <v>6</v>
      </c>
      <c r="C49" s="18">
        <f t="shared" si="27"/>
        <v>8</v>
      </c>
      <c r="D49" s="19">
        <f t="shared" si="27"/>
        <v>519520</v>
      </c>
      <c r="E49" s="18">
        <v>3</v>
      </c>
      <c r="F49" s="19">
        <v>102020</v>
      </c>
      <c r="G49" s="18">
        <v>3</v>
      </c>
      <c r="H49" s="19">
        <v>307500</v>
      </c>
      <c r="I49" s="18">
        <v>2</v>
      </c>
      <c r="J49" s="20">
        <v>110000</v>
      </c>
    </row>
    <row r="50" spans="1:10" ht="23.1" customHeight="1" x14ac:dyDescent="0.3">
      <c r="A50" s="98"/>
      <c r="B50" s="21" t="s">
        <v>7</v>
      </c>
      <c r="C50" s="22">
        <f t="shared" si="27"/>
        <v>4</v>
      </c>
      <c r="D50" s="23">
        <f t="shared" si="27"/>
        <v>354000</v>
      </c>
      <c r="E50" s="22">
        <v>2</v>
      </c>
      <c r="F50" s="23">
        <v>94000</v>
      </c>
      <c r="G50" s="22">
        <v>2</v>
      </c>
      <c r="H50" s="23">
        <v>260000</v>
      </c>
      <c r="I50" s="22"/>
      <c r="J50" s="24"/>
    </row>
    <row r="51" spans="1:10" ht="23.1" customHeight="1" x14ac:dyDescent="0.3">
      <c r="A51" s="25"/>
      <c r="B51" s="26" t="s">
        <v>11</v>
      </c>
      <c r="C51" s="27">
        <f>SUM(C48:C50)</f>
        <v>12</v>
      </c>
      <c r="D51" s="28">
        <f t="shared" ref="D51:J51" si="28">SUM(D48:D50)</f>
        <v>873520</v>
      </c>
      <c r="E51" s="27">
        <f t="shared" si="28"/>
        <v>5</v>
      </c>
      <c r="F51" s="28">
        <f t="shared" si="28"/>
        <v>196020</v>
      </c>
      <c r="G51" s="27">
        <f t="shared" si="28"/>
        <v>5</v>
      </c>
      <c r="H51" s="28">
        <f t="shared" si="28"/>
        <v>567500</v>
      </c>
      <c r="I51" s="27">
        <f t="shared" si="28"/>
        <v>2</v>
      </c>
      <c r="J51" s="29">
        <f t="shared" si="28"/>
        <v>110000</v>
      </c>
    </row>
    <row r="52" spans="1:10" ht="23.1" customHeight="1" x14ac:dyDescent="0.3">
      <c r="A52" s="97" t="s">
        <v>22</v>
      </c>
      <c r="B52" s="13" t="s">
        <v>8</v>
      </c>
      <c r="C52" s="14">
        <f t="shared" ref="C52:D54" si="29">+E52+G52+I52</f>
        <v>0</v>
      </c>
      <c r="D52" s="15">
        <f t="shared" si="29"/>
        <v>0</v>
      </c>
      <c r="E52" s="14"/>
      <c r="F52" s="15"/>
      <c r="G52" s="14"/>
      <c r="H52" s="15"/>
      <c r="I52" s="14"/>
      <c r="J52" s="16"/>
    </row>
    <row r="53" spans="1:10" ht="23.1" customHeight="1" x14ac:dyDescent="0.3">
      <c r="A53" s="98"/>
      <c r="B53" s="17" t="s">
        <v>6</v>
      </c>
      <c r="C53" s="18">
        <f t="shared" si="29"/>
        <v>7</v>
      </c>
      <c r="D53" s="19">
        <f t="shared" si="29"/>
        <v>748110</v>
      </c>
      <c r="E53" s="18">
        <v>2</v>
      </c>
      <c r="F53" s="19">
        <v>219110</v>
      </c>
      <c r="G53" s="18">
        <v>3</v>
      </c>
      <c r="H53" s="19">
        <v>358000</v>
      </c>
      <c r="I53" s="18">
        <v>2</v>
      </c>
      <c r="J53" s="20">
        <v>171000</v>
      </c>
    </row>
    <row r="54" spans="1:10" ht="23.1" customHeight="1" x14ac:dyDescent="0.3">
      <c r="A54" s="98"/>
      <c r="B54" s="21" t="s">
        <v>7</v>
      </c>
      <c r="C54" s="22">
        <f t="shared" si="29"/>
        <v>4</v>
      </c>
      <c r="D54" s="23">
        <f t="shared" si="29"/>
        <v>551000</v>
      </c>
      <c r="E54" s="22">
        <v>1</v>
      </c>
      <c r="F54" s="23">
        <v>200000</v>
      </c>
      <c r="G54" s="22">
        <v>2</v>
      </c>
      <c r="H54" s="23">
        <v>247000</v>
      </c>
      <c r="I54" s="22">
        <v>1</v>
      </c>
      <c r="J54" s="24">
        <v>104000</v>
      </c>
    </row>
    <row r="55" spans="1:10" ht="23.1" customHeight="1" thickBot="1" x14ac:dyDescent="0.35">
      <c r="A55" s="35"/>
      <c r="B55" s="36" t="s">
        <v>11</v>
      </c>
      <c r="C55" s="37">
        <f>SUM(C52:C54)</f>
        <v>11</v>
      </c>
      <c r="D55" s="38">
        <f t="shared" ref="D55:J55" si="30">SUM(D52:D54)</f>
        <v>1299110</v>
      </c>
      <c r="E55" s="37">
        <f t="shared" si="30"/>
        <v>3</v>
      </c>
      <c r="F55" s="38">
        <f t="shared" si="30"/>
        <v>419110</v>
      </c>
      <c r="G55" s="37">
        <f t="shared" si="30"/>
        <v>5</v>
      </c>
      <c r="H55" s="38">
        <f t="shared" si="30"/>
        <v>605000</v>
      </c>
      <c r="I55" s="37">
        <f t="shared" si="30"/>
        <v>3</v>
      </c>
      <c r="J55" s="39">
        <f t="shared" si="30"/>
        <v>275000</v>
      </c>
    </row>
    <row r="56" spans="1:10" ht="14.25" thickTop="1" x14ac:dyDescent="0.3"/>
  </sheetData>
  <mergeCells count="24">
    <mergeCell ref="N2:S2"/>
    <mergeCell ref="N1:S1"/>
    <mergeCell ref="N4:N5"/>
    <mergeCell ref="A20:A22"/>
    <mergeCell ref="A1:J1"/>
    <mergeCell ref="A4:A5"/>
    <mergeCell ref="B4:B5"/>
    <mergeCell ref="C4:D4"/>
    <mergeCell ref="E4:F4"/>
    <mergeCell ref="G4:H4"/>
    <mergeCell ref="I4:J4"/>
    <mergeCell ref="A6:B6"/>
    <mergeCell ref="A7:B7"/>
    <mergeCell ref="A8:A10"/>
    <mergeCell ref="A12:A14"/>
    <mergeCell ref="A16:A18"/>
    <mergeCell ref="A48:A50"/>
    <mergeCell ref="A52:A54"/>
    <mergeCell ref="A24:A26"/>
    <mergeCell ref="A28:A30"/>
    <mergeCell ref="A32:A34"/>
    <mergeCell ref="A36:A38"/>
    <mergeCell ref="A40:A42"/>
    <mergeCell ref="A44:A46"/>
  </mergeCells>
  <phoneticPr fontId="1" type="noConversion"/>
  <printOptions horizontalCentered="1"/>
  <pageMargins left="0.51181102362204722" right="0.51181102362204722" top="0.70866141732283472" bottom="0.669291338582677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17" sqref="H17"/>
    </sheetView>
  </sheetViews>
  <sheetFormatPr defaultRowHeight="13.5" x14ac:dyDescent="0.3"/>
  <cols>
    <col min="1" max="1" width="7.625" style="1" customWidth="1"/>
    <col min="2" max="2" width="20.625" style="1" customWidth="1"/>
    <col min="3" max="3" width="7.625" style="1" customWidth="1"/>
    <col min="4" max="4" width="15.625" style="1" customWidth="1"/>
    <col min="5" max="5" width="7.625" style="1" customWidth="1"/>
    <col min="6" max="6" width="15.625" style="1" customWidth="1"/>
    <col min="7" max="16384" width="9" style="1"/>
  </cols>
  <sheetData>
    <row r="1" spans="1:6" ht="41.25" customHeight="1" x14ac:dyDescent="0.3">
      <c r="A1" s="100" t="s">
        <v>54</v>
      </c>
      <c r="B1" s="100"/>
      <c r="C1" s="100"/>
      <c r="D1" s="100"/>
      <c r="E1" s="100"/>
      <c r="F1" s="100"/>
    </row>
    <row r="2" spans="1:6" ht="17.25" customHeight="1" x14ac:dyDescent="0.3">
      <c r="A2" s="99" t="s">
        <v>60</v>
      </c>
      <c r="B2" s="99"/>
      <c r="C2" s="99"/>
      <c r="D2" s="99"/>
      <c r="E2" s="99"/>
      <c r="F2" s="99"/>
    </row>
    <row r="3" spans="1:6" ht="21.75" customHeight="1" x14ac:dyDescent="0.3">
      <c r="A3" s="2"/>
      <c r="B3" s="2"/>
      <c r="C3" s="2"/>
      <c r="D3" s="2"/>
      <c r="E3" s="2"/>
      <c r="F3" s="2"/>
    </row>
    <row r="4" spans="1:6" ht="19.5" customHeight="1" thickBot="1" x14ac:dyDescent="0.35">
      <c r="F4" s="3" t="s">
        <v>3</v>
      </c>
    </row>
    <row r="5" spans="1:6" ht="30" customHeight="1" thickTop="1" x14ac:dyDescent="0.3">
      <c r="A5" s="101" t="s">
        <v>0</v>
      </c>
      <c r="B5" s="117" t="s">
        <v>1</v>
      </c>
      <c r="C5" s="119" t="s">
        <v>4</v>
      </c>
      <c r="D5" s="119"/>
      <c r="E5" s="119" t="s">
        <v>25</v>
      </c>
      <c r="F5" s="120"/>
    </row>
    <row r="6" spans="1:6" ht="30" customHeight="1" thickBot="1" x14ac:dyDescent="0.35">
      <c r="A6" s="116"/>
      <c r="B6" s="118"/>
      <c r="C6" s="72" t="s">
        <v>2</v>
      </c>
      <c r="D6" s="73" t="s">
        <v>5</v>
      </c>
      <c r="E6" s="72" t="s">
        <v>2</v>
      </c>
      <c r="F6" s="74" t="s">
        <v>5</v>
      </c>
    </row>
    <row r="7" spans="1:6" ht="30" customHeight="1" thickTop="1" x14ac:dyDescent="0.3">
      <c r="A7" s="121" t="s">
        <v>9</v>
      </c>
      <c r="B7" s="122"/>
      <c r="C7" s="40"/>
      <c r="D7" s="41">
        <f>+업무추진비!D6</f>
        <v>18900000</v>
      </c>
      <c r="E7" s="40"/>
      <c r="F7" s="61"/>
    </row>
    <row r="8" spans="1:6" ht="30" customHeight="1" x14ac:dyDescent="0.3">
      <c r="A8" s="123" t="s">
        <v>10</v>
      </c>
      <c r="B8" s="124"/>
      <c r="C8" s="42">
        <f>+C12+C16+C20</f>
        <v>45</v>
      </c>
      <c r="D8" s="43">
        <f>+D12+D16+D20</f>
        <v>5653790</v>
      </c>
      <c r="E8" s="42">
        <f>+E12+E16+E20</f>
        <v>22</v>
      </c>
      <c r="F8" s="62">
        <f>+F12+F16+F20</f>
        <v>3144250</v>
      </c>
    </row>
    <row r="9" spans="1:6" ht="30" customHeight="1" x14ac:dyDescent="0.3">
      <c r="A9" s="114" t="s">
        <v>23</v>
      </c>
      <c r="B9" s="44" t="s">
        <v>8</v>
      </c>
      <c r="C9" s="45">
        <f>+업무추진비!C8</f>
        <v>1</v>
      </c>
      <c r="D9" s="46">
        <f>+업무추진비!D8</f>
        <v>80000</v>
      </c>
      <c r="E9" s="45">
        <f>+업무추진비!E8</f>
        <v>1</v>
      </c>
      <c r="F9" s="63">
        <f>+업무추진비!F8</f>
        <v>80000</v>
      </c>
    </row>
    <row r="10" spans="1:6" ht="30" customHeight="1" x14ac:dyDescent="0.3">
      <c r="A10" s="115"/>
      <c r="B10" s="47" t="s">
        <v>6</v>
      </c>
      <c r="C10" s="48">
        <f>+업무추진비!C9</f>
        <v>4</v>
      </c>
      <c r="D10" s="49">
        <f>+업무추진비!D9</f>
        <v>374540</v>
      </c>
      <c r="E10" s="48">
        <f>+업무추진비!E9</f>
        <v>0</v>
      </c>
      <c r="F10" s="64">
        <f>+업무추진비!F9</f>
        <v>0</v>
      </c>
    </row>
    <row r="11" spans="1:6" ht="30" customHeight="1" x14ac:dyDescent="0.3">
      <c r="A11" s="115"/>
      <c r="B11" s="50" t="s">
        <v>7</v>
      </c>
      <c r="C11" s="51">
        <f>+업무추진비!C10</f>
        <v>3</v>
      </c>
      <c r="D11" s="52">
        <f>+업무추진비!D10</f>
        <v>1557000</v>
      </c>
      <c r="E11" s="51">
        <f>+업무추진비!E10</f>
        <v>1</v>
      </c>
      <c r="F11" s="65">
        <f>+업무추진비!F10</f>
        <v>1406000</v>
      </c>
    </row>
    <row r="12" spans="1:6" ht="30" customHeight="1" x14ac:dyDescent="0.3">
      <c r="A12" s="53"/>
      <c r="B12" s="54" t="s">
        <v>11</v>
      </c>
      <c r="C12" s="55">
        <f>SUM(C9:C11)</f>
        <v>8</v>
      </c>
      <c r="D12" s="56">
        <f t="shared" ref="D12:F12" si="0">SUM(D9:D11)</f>
        <v>2011540</v>
      </c>
      <c r="E12" s="55">
        <f t="shared" si="0"/>
        <v>2</v>
      </c>
      <c r="F12" s="66">
        <f t="shared" si="0"/>
        <v>1486000</v>
      </c>
    </row>
    <row r="13" spans="1:6" ht="30" customHeight="1" x14ac:dyDescent="0.3">
      <c r="A13" s="114" t="s">
        <v>12</v>
      </c>
      <c r="B13" s="44" t="s">
        <v>8</v>
      </c>
      <c r="C13" s="45">
        <f>+업무추진비!C12</f>
        <v>0</v>
      </c>
      <c r="D13" s="46">
        <f>+업무추진비!D12</f>
        <v>0</v>
      </c>
      <c r="E13" s="45">
        <f>+업무추진비!E12</f>
        <v>0</v>
      </c>
      <c r="F13" s="63">
        <f>+업무추진비!F12</f>
        <v>0</v>
      </c>
    </row>
    <row r="14" spans="1:6" ht="30" customHeight="1" x14ac:dyDescent="0.3">
      <c r="A14" s="115"/>
      <c r="B14" s="47" t="s">
        <v>6</v>
      </c>
      <c r="C14" s="48">
        <f>+업무추진비!C13</f>
        <v>6</v>
      </c>
      <c r="D14" s="49">
        <f>+업무추진비!D13</f>
        <v>973450</v>
      </c>
      <c r="E14" s="48">
        <f>+업무추진비!E13</f>
        <v>3</v>
      </c>
      <c r="F14" s="64">
        <f>+업무추진비!F13</f>
        <v>497450</v>
      </c>
    </row>
    <row r="15" spans="1:6" ht="30" customHeight="1" x14ac:dyDescent="0.3">
      <c r="A15" s="115"/>
      <c r="B15" s="50" t="s">
        <v>7</v>
      </c>
      <c r="C15" s="51">
        <f>+업무추진비!C14</f>
        <v>14</v>
      </c>
      <c r="D15" s="52">
        <f>+업무추진비!D14</f>
        <v>1170800</v>
      </c>
      <c r="E15" s="51">
        <f>+업무추진비!E14</f>
        <v>7</v>
      </c>
      <c r="F15" s="65">
        <f>+업무추진비!F14</f>
        <v>449800</v>
      </c>
    </row>
    <row r="16" spans="1:6" ht="30" customHeight="1" x14ac:dyDescent="0.3">
      <c r="A16" s="53"/>
      <c r="B16" s="54" t="s">
        <v>11</v>
      </c>
      <c r="C16" s="55">
        <f>SUM(C13:C15)</f>
        <v>20</v>
      </c>
      <c r="D16" s="56">
        <f t="shared" ref="D16:F16" si="1">SUM(D13:D15)</f>
        <v>2144250</v>
      </c>
      <c r="E16" s="55">
        <f t="shared" si="1"/>
        <v>10</v>
      </c>
      <c r="F16" s="66">
        <f t="shared" si="1"/>
        <v>947250</v>
      </c>
    </row>
    <row r="17" spans="1:6" ht="30" customHeight="1" x14ac:dyDescent="0.3">
      <c r="A17" s="114" t="s">
        <v>13</v>
      </c>
      <c r="B17" s="44" t="s">
        <v>8</v>
      </c>
      <c r="C17" s="57">
        <f>+업무추진비!C16</f>
        <v>0</v>
      </c>
      <c r="D17" s="46">
        <f>+업무추진비!D16</f>
        <v>0</v>
      </c>
      <c r="E17" s="45">
        <f>+업무추진비!E16</f>
        <v>0</v>
      </c>
      <c r="F17" s="63">
        <f>+업무추진비!F16</f>
        <v>0</v>
      </c>
    </row>
    <row r="18" spans="1:6" ht="30" customHeight="1" x14ac:dyDescent="0.3">
      <c r="A18" s="115"/>
      <c r="B18" s="47" t="s">
        <v>6</v>
      </c>
      <c r="C18" s="58">
        <f>+업무추진비!C17</f>
        <v>5</v>
      </c>
      <c r="D18" s="49">
        <f>+업무추진비!D17</f>
        <v>445000</v>
      </c>
      <c r="E18" s="48">
        <f>+업무추진비!E17</f>
        <v>2</v>
      </c>
      <c r="F18" s="64">
        <f>+업무추진비!F17</f>
        <v>117000</v>
      </c>
    </row>
    <row r="19" spans="1:6" ht="30" customHeight="1" x14ac:dyDescent="0.3">
      <c r="A19" s="115"/>
      <c r="B19" s="50" t="s">
        <v>7</v>
      </c>
      <c r="C19" s="59">
        <f>+업무추진비!C18</f>
        <v>12</v>
      </c>
      <c r="D19" s="60">
        <f>+업무추진비!D18</f>
        <v>1053000</v>
      </c>
      <c r="E19" s="51">
        <f>+업무추진비!E18</f>
        <v>8</v>
      </c>
      <c r="F19" s="65">
        <f>+업무추진비!F18</f>
        <v>594000</v>
      </c>
    </row>
    <row r="20" spans="1:6" ht="30" customHeight="1" thickBot="1" x14ac:dyDescent="0.35">
      <c r="A20" s="67"/>
      <c r="B20" s="68" t="s">
        <v>11</v>
      </c>
      <c r="C20" s="69">
        <f>SUM(C17:C19)</f>
        <v>17</v>
      </c>
      <c r="D20" s="70">
        <f t="shared" ref="D20:F20" si="2">SUM(D17:D19)</f>
        <v>1498000</v>
      </c>
      <c r="E20" s="69">
        <f t="shared" si="2"/>
        <v>10</v>
      </c>
      <c r="F20" s="71">
        <f t="shared" si="2"/>
        <v>711000</v>
      </c>
    </row>
    <row r="21" spans="1:6" ht="14.25" thickTop="1" x14ac:dyDescent="0.3"/>
  </sheetData>
  <mergeCells count="11">
    <mergeCell ref="A17:A19"/>
    <mergeCell ref="A1:F1"/>
    <mergeCell ref="A5:A6"/>
    <mergeCell ref="B5:B6"/>
    <mergeCell ref="C5:D5"/>
    <mergeCell ref="E5:F5"/>
    <mergeCell ref="A2:F2"/>
    <mergeCell ref="A7:B7"/>
    <mergeCell ref="A8:B8"/>
    <mergeCell ref="A9:A11"/>
    <mergeCell ref="A13:A15"/>
  </mergeCells>
  <phoneticPr fontId="1" type="noConversion"/>
  <printOptions horizontalCentered="1"/>
  <pageMargins left="0.51181102362204722" right="0.51181102362204722" top="0.92" bottom="0.669291338582677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9" sqref="E9"/>
    </sheetView>
  </sheetViews>
  <sheetFormatPr defaultRowHeight="13.5" x14ac:dyDescent="0.3"/>
  <cols>
    <col min="1" max="1" width="7.625" style="1" customWidth="1"/>
    <col min="2" max="2" width="20.625" style="1" customWidth="1"/>
    <col min="3" max="3" width="7.625" style="1" customWidth="1"/>
    <col min="4" max="4" width="15.625" style="1" customWidth="1"/>
    <col min="5" max="5" width="7.625" style="1" customWidth="1"/>
    <col min="6" max="6" width="15.625" style="1" customWidth="1"/>
    <col min="7" max="16384" width="9" style="1"/>
  </cols>
  <sheetData>
    <row r="1" spans="1:6" ht="41.25" customHeight="1" x14ac:dyDescent="0.3">
      <c r="A1" s="100" t="s">
        <v>55</v>
      </c>
      <c r="B1" s="100"/>
      <c r="C1" s="100"/>
      <c r="D1" s="100"/>
      <c r="E1" s="100"/>
      <c r="F1" s="100"/>
    </row>
    <row r="2" spans="1:6" ht="17.25" customHeight="1" x14ac:dyDescent="0.3">
      <c r="A2" s="99" t="s">
        <v>59</v>
      </c>
      <c r="B2" s="99"/>
      <c r="C2" s="99"/>
      <c r="D2" s="99"/>
      <c r="E2" s="99"/>
      <c r="F2" s="99"/>
    </row>
    <row r="3" spans="1:6" ht="21.75" customHeight="1" x14ac:dyDescent="0.3">
      <c r="A3" s="75"/>
      <c r="B3" s="75"/>
      <c r="C3" s="75"/>
      <c r="D3" s="75"/>
      <c r="E3" s="75"/>
      <c r="F3" s="75"/>
    </row>
    <row r="4" spans="1:6" ht="19.5" customHeight="1" thickBot="1" x14ac:dyDescent="0.35">
      <c r="F4" s="3" t="s">
        <v>3</v>
      </c>
    </row>
    <row r="5" spans="1:6" ht="30" customHeight="1" thickTop="1" x14ac:dyDescent="0.3">
      <c r="A5" s="101" t="s">
        <v>0</v>
      </c>
      <c r="B5" s="117" t="s">
        <v>1</v>
      </c>
      <c r="C5" s="119" t="s">
        <v>4</v>
      </c>
      <c r="D5" s="119"/>
      <c r="E5" s="119" t="s">
        <v>25</v>
      </c>
      <c r="F5" s="120"/>
    </row>
    <row r="6" spans="1:6" ht="30" customHeight="1" thickBot="1" x14ac:dyDescent="0.35">
      <c r="A6" s="116"/>
      <c r="B6" s="118"/>
      <c r="C6" s="72" t="s">
        <v>2</v>
      </c>
      <c r="D6" s="73" t="s">
        <v>5</v>
      </c>
      <c r="E6" s="72" t="s">
        <v>2</v>
      </c>
      <c r="F6" s="74" t="s">
        <v>5</v>
      </c>
    </row>
    <row r="7" spans="1:6" ht="30" customHeight="1" thickTop="1" x14ac:dyDescent="0.3">
      <c r="A7" s="121" t="s">
        <v>9</v>
      </c>
      <c r="B7" s="122"/>
      <c r="C7" s="40"/>
      <c r="D7" s="41">
        <f>+'기관장(1분기)'!D7</f>
        <v>18900000</v>
      </c>
      <c r="E7" s="40"/>
      <c r="F7" s="61"/>
    </row>
    <row r="8" spans="1:6" ht="30" customHeight="1" x14ac:dyDescent="0.3">
      <c r="A8" s="123" t="s">
        <v>10</v>
      </c>
      <c r="B8" s="124"/>
      <c r="C8" s="42">
        <f>+C12+C16+C20</f>
        <v>53</v>
      </c>
      <c r="D8" s="43">
        <f>+D12+D16+D20</f>
        <v>4818710</v>
      </c>
      <c r="E8" s="42">
        <f>+E12+E16+E20</f>
        <v>25</v>
      </c>
      <c r="F8" s="62">
        <f>+F12+F16+F20</f>
        <v>2196230</v>
      </c>
    </row>
    <row r="9" spans="1:6" ht="30" customHeight="1" x14ac:dyDescent="0.3">
      <c r="A9" s="114" t="s">
        <v>14</v>
      </c>
      <c r="B9" s="44" t="s">
        <v>8</v>
      </c>
      <c r="C9" s="45">
        <f>+업무추진비!C20</f>
        <v>1</v>
      </c>
      <c r="D9" s="46">
        <f>+업무추진비!D20</f>
        <v>50000</v>
      </c>
      <c r="E9" s="45">
        <f>+업무추진비!E20</f>
        <v>1</v>
      </c>
      <c r="F9" s="63">
        <f>+업무추진비!F20</f>
        <v>50000</v>
      </c>
    </row>
    <row r="10" spans="1:6" ht="30" customHeight="1" x14ac:dyDescent="0.3">
      <c r="A10" s="115"/>
      <c r="B10" s="47" t="s">
        <v>6</v>
      </c>
      <c r="C10" s="48">
        <f>+업무추진비!C21</f>
        <v>10</v>
      </c>
      <c r="D10" s="49">
        <f>+업무추진비!D21</f>
        <v>1031910</v>
      </c>
      <c r="E10" s="48">
        <f>+업무추진비!E21</f>
        <v>6</v>
      </c>
      <c r="F10" s="64">
        <f>+업무추진비!F21</f>
        <v>696110</v>
      </c>
    </row>
    <row r="11" spans="1:6" ht="30" customHeight="1" x14ac:dyDescent="0.3">
      <c r="A11" s="115"/>
      <c r="B11" s="50" t="s">
        <v>7</v>
      </c>
      <c r="C11" s="51">
        <f>+업무추진비!C22</f>
        <v>10</v>
      </c>
      <c r="D11" s="52">
        <f>+업무추진비!D22</f>
        <v>811000</v>
      </c>
      <c r="E11" s="51">
        <f>+업무추진비!E22</f>
        <v>3</v>
      </c>
      <c r="F11" s="65">
        <f>+업무추진비!F22</f>
        <v>60000</v>
      </c>
    </row>
    <row r="12" spans="1:6" ht="30" customHeight="1" x14ac:dyDescent="0.3">
      <c r="A12" s="53"/>
      <c r="B12" s="54" t="s">
        <v>11</v>
      </c>
      <c r="C12" s="55">
        <f>SUM(C9:C11)</f>
        <v>21</v>
      </c>
      <c r="D12" s="56">
        <f t="shared" ref="D12:F12" si="0">SUM(D9:D11)</f>
        <v>1892910</v>
      </c>
      <c r="E12" s="55">
        <f t="shared" si="0"/>
        <v>10</v>
      </c>
      <c r="F12" s="66">
        <f t="shared" si="0"/>
        <v>806110</v>
      </c>
    </row>
    <row r="13" spans="1:6" ht="30" customHeight="1" x14ac:dyDescent="0.3">
      <c r="A13" s="114" t="s">
        <v>15</v>
      </c>
      <c r="B13" s="44" t="s">
        <v>8</v>
      </c>
      <c r="C13" s="45">
        <f>+업무추진비!C24</f>
        <v>0</v>
      </c>
      <c r="D13" s="46">
        <f>+업무추진비!D24</f>
        <v>0</v>
      </c>
      <c r="E13" s="45">
        <f>+업무추진비!E24</f>
        <v>0</v>
      </c>
      <c r="F13" s="63">
        <f>+업무추진비!F24</f>
        <v>0</v>
      </c>
    </row>
    <row r="14" spans="1:6" ht="30" customHeight="1" x14ac:dyDescent="0.3">
      <c r="A14" s="115"/>
      <c r="B14" s="47" t="s">
        <v>6</v>
      </c>
      <c r="C14" s="48">
        <f>+업무추진비!C25</f>
        <v>7</v>
      </c>
      <c r="D14" s="49">
        <f>+업무추진비!D25</f>
        <v>805880</v>
      </c>
      <c r="E14" s="48">
        <f>+업무추진비!E25</f>
        <v>5</v>
      </c>
      <c r="F14" s="64">
        <f>+업무추진비!F25</f>
        <v>580880</v>
      </c>
    </row>
    <row r="15" spans="1:6" ht="30" customHeight="1" x14ac:dyDescent="0.3">
      <c r="A15" s="115"/>
      <c r="B15" s="50" t="s">
        <v>7</v>
      </c>
      <c r="C15" s="51">
        <f>+업무추진비!C26</f>
        <v>5</v>
      </c>
      <c r="D15" s="52">
        <f>+업무추진비!D26</f>
        <v>357600</v>
      </c>
      <c r="E15" s="51">
        <f>+업무추진비!E26</f>
        <v>4</v>
      </c>
      <c r="F15" s="65">
        <f>+업무추진비!F26</f>
        <v>232600</v>
      </c>
    </row>
    <row r="16" spans="1:6" ht="30" customHeight="1" x14ac:dyDescent="0.3">
      <c r="A16" s="53"/>
      <c r="B16" s="54" t="s">
        <v>11</v>
      </c>
      <c r="C16" s="55">
        <f>SUM(C13:C15)</f>
        <v>12</v>
      </c>
      <c r="D16" s="56">
        <f t="shared" ref="D16:F16" si="1">SUM(D13:D15)</f>
        <v>1163480</v>
      </c>
      <c r="E16" s="55">
        <f t="shared" si="1"/>
        <v>9</v>
      </c>
      <c r="F16" s="66">
        <f t="shared" si="1"/>
        <v>813480</v>
      </c>
    </row>
    <row r="17" spans="1:6" ht="30" customHeight="1" x14ac:dyDescent="0.3">
      <c r="A17" s="114" t="s">
        <v>16</v>
      </c>
      <c r="B17" s="44" t="s">
        <v>8</v>
      </c>
      <c r="C17" s="57">
        <f>+업무추진비!C28</f>
        <v>1</v>
      </c>
      <c r="D17" s="46">
        <f>+업무추진비!D28</f>
        <v>80000</v>
      </c>
      <c r="E17" s="45">
        <f>+업무추진비!E28</f>
        <v>1</v>
      </c>
      <c r="F17" s="63">
        <f>+업무추진비!F28</f>
        <v>80000</v>
      </c>
    </row>
    <row r="18" spans="1:6" ht="30" customHeight="1" x14ac:dyDescent="0.3">
      <c r="A18" s="115"/>
      <c r="B18" s="47" t="s">
        <v>6</v>
      </c>
      <c r="C18" s="58">
        <f>+업무추진비!C29</f>
        <v>8</v>
      </c>
      <c r="D18" s="49">
        <f>+업무추진비!D29</f>
        <v>654890</v>
      </c>
      <c r="E18" s="48">
        <f>+업무추진비!E29</f>
        <v>3</v>
      </c>
      <c r="F18" s="64">
        <f>+업무추진비!F29</f>
        <v>271640</v>
      </c>
    </row>
    <row r="19" spans="1:6" ht="30" customHeight="1" x14ac:dyDescent="0.3">
      <c r="A19" s="115"/>
      <c r="B19" s="50" t="s">
        <v>7</v>
      </c>
      <c r="C19" s="59">
        <f>+업무추진비!C30</f>
        <v>11</v>
      </c>
      <c r="D19" s="60">
        <f>+업무추진비!D30</f>
        <v>1027430</v>
      </c>
      <c r="E19" s="51">
        <f>+업무추진비!E30</f>
        <v>2</v>
      </c>
      <c r="F19" s="65">
        <f>+업무추진비!F30</f>
        <v>225000</v>
      </c>
    </row>
    <row r="20" spans="1:6" ht="30" customHeight="1" thickBot="1" x14ac:dyDescent="0.35">
      <c r="A20" s="67"/>
      <c r="B20" s="68" t="s">
        <v>11</v>
      </c>
      <c r="C20" s="69">
        <f>SUM(C17:C19)</f>
        <v>20</v>
      </c>
      <c r="D20" s="70">
        <f t="shared" ref="D20:F20" si="2">SUM(D17:D19)</f>
        <v>1762320</v>
      </c>
      <c r="E20" s="69">
        <f t="shared" si="2"/>
        <v>6</v>
      </c>
      <c r="F20" s="71">
        <f t="shared" si="2"/>
        <v>576640</v>
      </c>
    </row>
    <row r="21" spans="1:6" ht="14.25" thickTop="1" x14ac:dyDescent="0.3"/>
  </sheetData>
  <mergeCells count="11">
    <mergeCell ref="A1:F1"/>
    <mergeCell ref="A2:F2"/>
    <mergeCell ref="A5:A6"/>
    <mergeCell ref="B5:B6"/>
    <mergeCell ref="C5:D5"/>
    <mergeCell ref="E5:F5"/>
    <mergeCell ref="A7:B7"/>
    <mergeCell ref="A8:B8"/>
    <mergeCell ref="A9:A11"/>
    <mergeCell ref="A13:A15"/>
    <mergeCell ref="A17:A19"/>
  </mergeCells>
  <phoneticPr fontId="1" type="noConversion"/>
  <printOptions horizontalCentered="1"/>
  <pageMargins left="0.51181102362204722" right="0.51181102362204722" top="0.92" bottom="0.6692913385826772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R7" sqref="R7"/>
    </sheetView>
  </sheetViews>
  <sheetFormatPr defaultRowHeight="13.5" x14ac:dyDescent="0.3"/>
  <cols>
    <col min="1" max="1" width="7.625" style="1" customWidth="1"/>
    <col min="2" max="2" width="20.625" style="1" customWidth="1"/>
    <col min="3" max="3" width="7.625" style="1" customWidth="1"/>
    <col min="4" max="4" width="15.625" style="1" customWidth="1"/>
    <col min="5" max="5" width="7.625" style="1" customWidth="1"/>
    <col min="6" max="6" width="15.625" style="1" customWidth="1"/>
    <col min="7" max="16384" width="9" style="1"/>
  </cols>
  <sheetData>
    <row r="1" spans="1:6" ht="41.25" customHeight="1" x14ac:dyDescent="0.3">
      <c r="A1" s="100" t="s">
        <v>56</v>
      </c>
      <c r="B1" s="100"/>
      <c r="C1" s="100"/>
      <c r="D1" s="100"/>
      <c r="E1" s="100"/>
      <c r="F1" s="100"/>
    </row>
    <row r="2" spans="1:6" ht="17.25" customHeight="1" x14ac:dyDescent="0.3">
      <c r="A2" s="99" t="s">
        <v>58</v>
      </c>
      <c r="B2" s="99"/>
      <c r="C2" s="99"/>
      <c r="D2" s="99"/>
      <c r="E2" s="99"/>
      <c r="F2" s="99"/>
    </row>
    <row r="3" spans="1:6" ht="21.75" customHeight="1" x14ac:dyDescent="0.3">
      <c r="A3" s="76"/>
      <c r="B3" s="76"/>
      <c r="C3" s="76"/>
      <c r="D3" s="76"/>
      <c r="E3" s="76"/>
      <c r="F3" s="76"/>
    </row>
    <row r="4" spans="1:6" ht="19.5" customHeight="1" thickBot="1" x14ac:dyDescent="0.35">
      <c r="F4" s="3" t="s">
        <v>3</v>
      </c>
    </row>
    <row r="5" spans="1:6" ht="30" customHeight="1" thickTop="1" x14ac:dyDescent="0.3">
      <c r="A5" s="101" t="s">
        <v>0</v>
      </c>
      <c r="B5" s="117" t="s">
        <v>1</v>
      </c>
      <c r="C5" s="119" t="s">
        <v>4</v>
      </c>
      <c r="D5" s="119"/>
      <c r="E5" s="119" t="s">
        <v>26</v>
      </c>
      <c r="F5" s="120"/>
    </row>
    <row r="6" spans="1:6" ht="30" customHeight="1" thickBot="1" x14ac:dyDescent="0.35">
      <c r="A6" s="116"/>
      <c r="B6" s="118"/>
      <c r="C6" s="72" t="s">
        <v>2</v>
      </c>
      <c r="D6" s="73" t="s">
        <v>5</v>
      </c>
      <c r="E6" s="72" t="s">
        <v>2</v>
      </c>
      <c r="F6" s="74" t="s">
        <v>5</v>
      </c>
    </row>
    <row r="7" spans="1:6" ht="30" customHeight="1" thickTop="1" x14ac:dyDescent="0.3">
      <c r="A7" s="121" t="s">
        <v>9</v>
      </c>
      <c r="B7" s="122"/>
      <c r="C7" s="40"/>
      <c r="D7" s="41">
        <f>+'기관장(2분기)'!D7</f>
        <v>18900000</v>
      </c>
      <c r="E7" s="40"/>
      <c r="F7" s="61"/>
    </row>
    <row r="8" spans="1:6" ht="30" customHeight="1" x14ac:dyDescent="0.3">
      <c r="A8" s="123" t="s">
        <v>10</v>
      </c>
      <c r="B8" s="124"/>
      <c r="C8" s="42">
        <f>+C12+C16+C20</f>
        <v>36</v>
      </c>
      <c r="D8" s="43">
        <f>+D12+D16+D20</f>
        <v>5172660</v>
      </c>
      <c r="E8" s="42">
        <f>+E12+E16+E20</f>
        <v>15</v>
      </c>
      <c r="F8" s="62">
        <f>+F12+F16+F20</f>
        <v>3102190</v>
      </c>
    </row>
    <row r="9" spans="1:6" ht="30" customHeight="1" x14ac:dyDescent="0.3">
      <c r="A9" s="114" t="s">
        <v>17</v>
      </c>
      <c r="B9" s="44" t="s">
        <v>8</v>
      </c>
      <c r="C9" s="45">
        <f>+업무추진비!C32</f>
        <v>1</v>
      </c>
      <c r="D9" s="46">
        <f>+업무추진비!D32</f>
        <v>80000</v>
      </c>
      <c r="E9" s="45">
        <f>+업무추진비!E32</f>
        <v>1</v>
      </c>
      <c r="F9" s="63">
        <f>+업무추진비!F32</f>
        <v>80000</v>
      </c>
    </row>
    <row r="10" spans="1:6" ht="30" customHeight="1" x14ac:dyDescent="0.3">
      <c r="A10" s="115"/>
      <c r="B10" s="47" t="s">
        <v>6</v>
      </c>
      <c r="C10" s="48">
        <f>+업무추진비!C33</f>
        <v>9</v>
      </c>
      <c r="D10" s="49">
        <f>+업무추진비!D33</f>
        <v>892250</v>
      </c>
      <c r="E10" s="48">
        <f>+업무추진비!E33</f>
        <v>4</v>
      </c>
      <c r="F10" s="64">
        <f>+업무추진비!F33</f>
        <v>470250</v>
      </c>
    </row>
    <row r="11" spans="1:6" ht="30" customHeight="1" x14ac:dyDescent="0.3">
      <c r="A11" s="115"/>
      <c r="B11" s="50" t="s">
        <v>7</v>
      </c>
      <c r="C11" s="51">
        <f>+업무추진비!C34</f>
        <v>3</v>
      </c>
      <c r="D11" s="52">
        <f>+업무추진비!D34</f>
        <v>187000</v>
      </c>
      <c r="E11" s="51">
        <f>+업무추진비!E34</f>
        <v>0</v>
      </c>
      <c r="F11" s="65">
        <f>+업무추진비!F34</f>
        <v>0</v>
      </c>
    </row>
    <row r="12" spans="1:6" ht="30" customHeight="1" x14ac:dyDescent="0.3">
      <c r="A12" s="53"/>
      <c r="B12" s="54" t="s">
        <v>11</v>
      </c>
      <c r="C12" s="55">
        <f>SUM(C9:C11)</f>
        <v>13</v>
      </c>
      <c r="D12" s="56">
        <f t="shared" ref="D12:F12" si="0">SUM(D9:D11)</f>
        <v>1159250</v>
      </c>
      <c r="E12" s="55">
        <f t="shared" si="0"/>
        <v>5</v>
      </c>
      <c r="F12" s="66">
        <f t="shared" si="0"/>
        <v>550250</v>
      </c>
    </row>
    <row r="13" spans="1:6" ht="30" customHeight="1" x14ac:dyDescent="0.3">
      <c r="A13" s="114" t="s">
        <v>24</v>
      </c>
      <c r="B13" s="44" t="s">
        <v>8</v>
      </c>
      <c r="C13" s="45">
        <f>+업무추진비!C36</f>
        <v>0</v>
      </c>
      <c r="D13" s="46">
        <f>+업무추진비!D36</f>
        <v>0</v>
      </c>
      <c r="E13" s="45">
        <f>+업무추진비!E36</f>
        <v>0</v>
      </c>
      <c r="F13" s="63">
        <f>+업무추진비!F36</f>
        <v>0</v>
      </c>
    </row>
    <row r="14" spans="1:6" ht="30" customHeight="1" x14ac:dyDescent="0.3">
      <c r="A14" s="115"/>
      <c r="B14" s="47" t="s">
        <v>6</v>
      </c>
      <c r="C14" s="48">
        <f>+업무추진비!C37</f>
        <v>6</v>
      </c>
      <c r="D14" s="49">
        <f>+업무추진비!D37</f>
        <v>808440</v>
      </c>
      <c r="E14" s="48">
        <f>+업무추진비!E37</f>
        <v>2</v>
      </c>
      <c r="F14" s="64">
        <f>+업무추진비!F37</f>
        <v>178440</v>
      </c>
    </row>
    <row r="15" spans="1:6" ht="30" customHeight="1" x14ac:dyDescent="0.3">
      <c r="A15" s="115"/>
      <c r="B15" s="50" t="s">
        <v>7</v>
      </c>
      <c r="C15" s="51">
        <f>+업무추진비!C38</f>
        <v>3</v>
      </c>
      <c r="D15" s="52">
        <f>+업무추진비!D38</f>
        <v>347000</v>
      </c>
      <c r="E15" s="51">
        <f>+업무추진비!E38</f>
        <v>0</v>
      </c>
      <c r="F15" s="65">
        <f>+업무추진비!F38</f>
        <v>0</v>
      </c>
    </row>
    <row r="16" spans="1:6" ht="30" customHeight="1" x14ac:dyDescent="0.3">
      <c r="A16" s="53"/>
      <c r="B16" s="54" t="s">
        <v>11</v>
      </c>
      <c r="C16" s="55">
        <f>SUM(C13:C15)</f>
        <v>9</v>
      </c>
      <c r="D16" s="56">
        <f t="shared" ref="D16:F16" si="1">SUM(D13:D15)</f>
        <v>1155440</v>
      </c>
      <c r="E16" s="55">
        <f t="shared" si="1"/>
        <v>2</v>
      </c>
      <c r="F16" s="66">
        <f t="shared" si="1"/>
        <v>178440</v>
      </c>
    </row>
    <row r="17" spans="1:6" ht="30" customHeight="1" x14ac:dyDescent="0.3">
      <c r="A17" s="114" t="s">
        <v>19</v>
      </c>
      <c r="B17" s="44" t="s">
        <v>8</v>
      </c>
      <c r="C17" s="57">
        <f>+업무추진비!C40</f>
        <v>1</v>
      </c>
      <c r="D17" s="46">
        <f>+업무추진비!D40</f>
        <v>50000</v>
      </c>
      <c r="E17" s="45">
        <f>+업무추진비!E40</f>
        <v>1</v>
      </c>
      <c r="F17" s="63">
        <f>+업무추진비!F40</f>
        <v>50000</v>
      </c>
    </row>
    <row r="18" spans="1:6" ht="30" customHeight="1" x14ac:dyDescent="0.3">
      <c r="A18" s="115"/>
      <c r="B18" s="47" t="s">
        <v>6</v>
      </c>
      <c r="C18" s="58">
        <f>+업무추진비!C41</f>
        <v>10</v>
      </c>
      <c r="D18" s="49">
        <f>+업무추진비!D41</f>
        <v>1168970</v>
      </c>
      <c r="E18" s="48">
        <f>+업무추진비!E41</f>
        <v>4</v>
      </c>
      <c r="F18" s="64">
        <f>+업무추진비!F41</f>
        <v>684500</v>
      </c>
    </row>
    <row r="19" spans="1:6" ht="30" customHeight="1" x14ac:dyDescent="0.3">
      <c r="A19" s="115"/>
      <c r="B19" s="50" t="s">
        <v>7</v>
      </c>
      <c r="C19" s="59">
        <f>+업무추진비!C42</f>
        <v>3</v>
      </c>
      <c r="D19" s="60">
        <f>+업무추진비!D42</f>
        <v>1639000</v>
      </c>
      <c r="E19" s="51">
        <f>+업무추진비!E42</f>
        <v>3</v>
      </c>
      <c r="F19" s="65">
        <f>+업무추진비!F42</f>
        <v>1639000</v>
      </c>
    </row>
    <row r="20" spans="1:6" ht="30" customHeight="1" thickBot="1" x14ac:dyDescent="0.35">
      <c r="A20" s="67"/>
      <c r="B20" s="68" t="s">
        <v>11</v>
      </c>
      <c r="C20" s="69">
        <f>SUM(C17:C19)</f>
        <v>14</v>
      </c>
      <c r="D20" s="70">
        <f t="shared" ref="D20:F20" si="2">SUM(D17:D19)</f>
        <v>2857970</v>
      </c>
      <c r="E20" s="69">
        <f t="shared" si="2"/>
        <v>8</v>
      </c>
      <c r="F20" s="71">
        <f t="shared" si="2"/>
        <v>2373500</v>
      </c>
    </row>
    <row r="21" spans="1:6" ht="14.25" thickTop="1" x14ac:dyDescent="0.3"/>
  </sheetData>
  <mergeCells count="11">
    <mergeCell ref="A7:B7"/>
    <mergeCell ref="A8:B8"/>
    <mergeCell ref="A9:A11"/>
    <mergeCell ref="A13:A15"/>
    <mergeCell ref="A17:A19"/>
    <mergeCell ref="A1:F1"/>
    <mergeCell ref="A2:F2"/>
    <mergeCell ref="A5:A6"/>
    <mergeCell ref="B5:B6"/>
    <mergeCell ref="C5:D5"/>
    <mergeCell ref="E5:F5"/>
  </mergeCells>
  <phoneticPr fontId="1" type="noConversion"/>
  <printOptions horizontalCentered="1"/>
  <pageMargins left="0.51181102362204722" right="0.51181102362204722" top="0.92" bottom="0.6692913385826772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I14" sqref="I14"/>
    </sheetView>
  </sheetViews>
  <sheetFormatPr defaultRowHeight="13.5" x14ac:dyDescent="0.3"/>
  <cols>
    <col min="1" max="1" width="7.625" style="1" customWidth="1"/>
    <col min="2" max="2" width="20.625" style="1" customWidth="1"/>
    <col min="3" max="3" width="7.625" style="1" customWidth="1"/>
    <col min="4" max="4" width="15.625" style="1" customWidth="1"/>
    <col min="5" max="5" width="7.625" style="1" customWidth="1"/>
    <col min="6" max="6" width="15.625" style="1" customWidth="1"/>
    <col min="7" max="16384" width="9" style="1"/>
  </cols>
  <sheetData>
    <row r="1" spans="1:6" ht="41.25" customHeight="1" x14ac:dyDescent="0.3">
      <c r="A1" s="100" t="s">
        <v>63</v>
      </c>
      <c r="B1" s="100"/>
      <c r="C1" s="100"/>
      <c r="D1" s="100"/>
      <c r="E1" s="100"/>
      <c r="F1" s="100"/>
    </row>
    <row r="2" spans="1:6" ht="17.25" customHeight="1" x14ac:dyDescent="0.3">
      <c r="A2" s="99" t="s">
        <v>57</v>
      </c>
      <c r="B2" s="99"/>
      <c r="C2" s="99"/>
      <c r="D2" s="99"/>
      <c r="E2" s="99"/>
      <c r="F2" s="99"/>
    </row>
    <row r="3" spans="1:6" ht="21.75" customHeight="1" x14ac:dyDescent="0.3">
      <c r="A3" s="77"/>
      <c r="B3" s="77"/>
      <c r="C3" s="77"/>
      <c r="D3" s="77"/>
      <c r="E3" s="77"/>
      <c r="F3" s="77"/>
    </row>
    <row r="4" spans="1:6" ht="19.5" customHeight="1" thickBot="1" x14ac:dyDescent="0.35">
      <c r="F4" s="3" t="s">
        <v>3</v>
      </c>
    </row>
    <row r="5" spans="1:6" ht="30" customHeight="1" thickTop="1" x14ac:dyDescent="0.3">
      <c r="A5" s="101" t="s">
        <v>0</v>
      </c>
      <c r="B5" s="117" t="s">
        <v>1</v>
      </c>
      <c r="C5" s="119" t="s">
        <v>4</v>
      </c>
      <c r="D5" s="119"/>
      <c r="E5" s="119" t="s">
        <v>26</v>
      </c>
      <c r="F5" s="120"/>
    </row>
    <row r="6" spans="1:6" ht="30" customHeight="1" thickBot="1" x14ac:dyDescent="0.35">
      <c r="A6" s="116"/>
      <c r="B6" s="118"/>
      <c r="C6" s="72" t="s">
        <v>2</v>
      </c>
      <c r="D6" s="73" t="s">
        <v>5</v>
      </c>
      <c r="E6" s="72" t="s">
        <v>2</v>
      </c>
      <c r="F6" s="74" t="s">
        <v>5</v>
      </c>
    </row>
    <row r="7" spans="1:6" ht="30" customHeight="1" thickTop="1" x14ac:dyDescent="0.3">
      <c r="A7" s="121" t="s">
        <v>9</v>
      </c>
      <c r="B7" s="122"/>
      <c r="C7" s="40"/>
      <c r="D7" s="41">
        <f>+'기관장(3분기)'!D7</f>
        <v>18900000</v>
      </c>
      <c r="E7" s="40"/>
      <c r="F7" s="61"/>
    </row>
    <row r="8" spans="1:6" ht="30" customHeight="1" x14ac:dyDescent="0.3">
      <c r="A8" s="123" t="s">
        <v>10</v>
      </c>
      <c r="B8" s="124"/>
      <c r="C8" s="42">
        <f>+C12+C16+C20</f>
        <v>35</v>
      </c>
      <c r="D8" s="43">
        <f>+D12+D16+D20</f>
        <v>3253440</v>
      </c>
      <c r="E8" s="42">
        <f>+E12+E16+E20</f>
        <v>14</v>
      </c>
      <c r="F8" s="62">
        <f>+F12+F16+F20</f>
        <v>1132640</v>
      </c>
    </row>
    <row r="9" spans="1:6" ht="30" customHeight="1" x14ac:dyDescent="0.3">
      <c r="A9" s="114" t="s">
        <v>20</v>
      </c>
      <c r="B9" s="44" t="s">
        <v>8</v>
      </c>
      <c r="C9" s="45">
        <f>+업무추진비!C44</f>
        <v>0</v>
      </c>
      <c r="D9" s="46">
        <f>+업무추진비!D44</f>
        <v>0</v>
      </c>
      <c r="E9" s="45">
        <f>+업무추진비!E44</f>
        <v>0</v>
      </c>
      <c r="F9" s="63">
        <f>+업무추진비!F44</f>
        <v>0</v>
      </c>
    </row>
    <row r="10" spans="1:6" ht="30" customHeight="1" x14ac:dyDescent="0.3">
      <c r="A10" s="115"/>
      <c r="B10" s="47" t="s">
        <v>6</v>
      </c>
      <c r="C10" s="48">
        <f>+업무추진비!C45</f>
        <v>10</v>
      </c>
      <c r="D10" s="49">
        <f>+업무추진비!D45</f>
        <v>809310</v>
      </c>
      <c r="E10" s="48">
        <f>+업무추진비!E45</f>
        <v>5</v>
      </c>
      <c r="F10" s="64">
        <f>+업무추진비!F45</f>
        <v>384010</v>
      </c>
    </row>
    <row r="11" spans="1:6" ht="30" customHeight="1" x14ac:dyDescent="0.3">
      <c r="A11" s="115"/>
      <c r="B11" s="50" t="s">
        <v>7</v>
      </c>
      <c r="C11" s="51">
        <f>+업무추진비!C46</f>
        <v>2</v>
      </c>
      <c r="D11" s="52">
        <f>+업무추진비!D46</f>
        <v>271500</v>
      </c>
      <c r="E11" s="51">
        <f>+업무추진비!E46</f>
        <v>1</v>
      </c>
      <c r="F11" s="65">
        <f>+업무추진비!F46</f>
        <v>133500</v>
      </c>
    </row>
    <row r="12" spans="1:6" ht="30" customHeight="1" x14ac:dyDescent="0.3">
      <c r="A12" s="53"/>
      <c r="B12" s="54" t="s">
        <v>11</v>
      </c>
      <c r="C12" s="55">
        <f>SUM(C9:C11)</f>
        <v>12</v>
      </c>
      <c r="D12" s="56">
        <f t="shared" ref="D12:F12" si="0">SUM(D9:D11)</f>
        <v>1080810</v>
      </c>
      <c r="E12" s="55">
        <f t="shared" si="0"/>
        <v>6</v>
      </c>
      <c r="F12" s="66">
        <f t="shared" si="0"/>
        <v>517510</v>
      </c>
    </row>
    <row r="13" spans="1:6" ht="30" customHeight="1" x14ac:dyDescent="0.3">
      <c r="A13" s="114" t="s">
        <v>21</v>
      </c>
      <c r="B13" s="44" t="s">
        <v>8</v>
      </c>
      <c r="C13" s="45">
        <f>+업무추진비!C48</f>
        <v>0</v>
      </c>
      <c r="D13" s="46">
        <f>+업무추진비!D48</f>
        <v>0</v>
      </c>
      <c r="E13" s="45">
        <f>+업무추진비!E48</f>
        <v>0</v>
      </c>
      <c r="F13" s="63">
        <f>+업무추진비!F48</f>
        <v>0</v>
      </c>
    </row>
    <row r="14" spans="1:6" ht="30" customHeight="1" x14ac:dyDescent="0.3">
      <c r="A14" s="115"/>
      <c r="B14" s="47" t="s">
        <v>6</v>
      </c>
      <c r="C14" s="48">
        <f>+업무추진비!C49</f>
        <v>8</v>
      </c>
      <c r="D14" s="49">
        <f>+업무추진비!D49</f>
        <v>519520</v>
      </c>
      <c r="E14" s="48">
        <f>+업무추진비!E49</f>
        <v>3</v>
      </c>
      <c r="F14" s="64">
        <f>+업무추진비!F49</f>
        <v>102020</v>
      </c>
    </row>
    <row r="15" spans="1:6" ht="30" customHeight="1" x14ac:dyDescent="0.3">
      <c r="A15" s="115"/>
      <c r="B15" s="50" t="s">
        <v>7</v>
      </c>
      <c r="C15" s="51">
        <f>+업무추진비!C50</f>
        <v>4</v>
      </c>
      <c r="D15" s="52">
        <f>+업무추진비!D50</f>
        <v>354000</v>
      </c>
      <c r="E15" s="51">
        <f>+업무추진비!E50</f>
        <v>2</v>
      </c>
      <c r="F15" s="65">
        <f>+업무추진비!F50</f>
        <v>94000</v>
      </c>
    </row>
    <row r="16" spans="1:6" ht="30" customHeight="1" x14ac:dyDescent="0.3">
      <c r="A16" s="53"/>
      <c r="B16" s="54" t="s">
        <v>11</v>
      </c>
      <c r="C16" s="55">
        <f>SUM(C13:C15)</f>
        <v>12</v>
      </c>
      <c r="D16" s="56">
        <f t="shared" ref="D16:F16" si="1">SUM(D13:D15)</f>
        <v>873520</v>
      </c>
      <c r="E16" s="55">
        <f t="shared" si="1"/>
        <v>5</v>
      </c>
      <c r="F16" s="66">
        <f t="shared" si="1"/>
        <v>196020</v>
      </c>
    </row>
    <row r="17" spans="1:6" ht="30" customHeight="1" x14ac:dyDescent="0.3">
      <c r="A17" s="114" t="s">
        <v>22</v>
      </c>
      <c r="B17" s="44" t="s">
        <v>8</v>
      </c>
      <c r="C17" s="57">
        <f>+업무추진비!C52</f>
        <v>0</v>
      </c>
      <c r="D17" s="46">
        <f>+업무추진비!D52</f>
        <v>0</v>
      </c>
      <c r="E17" s="45">
        <f>+업무추진비!E52</f>
        <v>0</v>
      </c>
      <c r="F17" s="63">
        <f>+업무추진비!F52</f>
        <v>0</v>
      </c>
    </row>
    <row r="18" spans="1:6" ht="30" customHeight="1" x14ac:dyDescent="0.3">
      <c r="A18" s="115"/>
      <c r="B18" s="47" t="s">
        <v>6</v>
      </c>
      <c r="C18" s="58">
        <f>+업무추진비!C53</f>
        <v>7</v>
      </c>
      <c r="D18" s="49">
        <f>+업무추진비!D53</f>
        <v>748110</v>
      </c>
      <c r="E18" s="48">
        <f>+업무추진비!E53</f>
        <v>2</v>
      </c>
      <c r="F18" s="64">
        <f>+업무추진비!F53</f>
        <v>219110</v>
      </c>
    </row>
    <row r="19" spans="1:6" ht="30" customHeight="1" x14ac:dyDescent="0.3">
      <c r="A19" s="115"/>
      <c r="B19" s="50" t="s">
        <v>7</v>
      </c>
      <c r="C19" s="59">
        <f>+업무추진비!C54</f>
        <v>4</v>
      </c>
      <c r="D19" s="60">
        <f>+업무추진비!D54</f>
        <v>551000</v>
      </c>
      <c r="E19" s="51">
        <f>+업무추진비!E54</f>
        <v>1</v>
      </c>
      <c r="F19" s="65">
        <f>+업무추진비!F54</f>
        <v>200000</v>
      </c>
    </row>
    <row r="20" spans="1:6" ht="30" customHeight="1" thickBot="1" x14ac:dyDescent="0.35">
      <c r="A20" s="67"/>
      <c r="B20" s="68" t="s">
        <v>11</v>
      </c>
      <c r="C20" s="69">
        <f>SUM(C17:C19)</f>
        <v>11</v>
      </c>
      <c r="D20" s="70">
        <f t="shared" ref="D20:F20" si="2">SUM(D17:D19)</f>
        <v>1299110</v>
      </c>
      <c r="E20" s="69">
        <f t="shared" si="2"/>
        <v>3</v>
      </c>
      <c r="F20" s="71">
        <f t="shared" si="2"/>
        <v>419110</v>
      </c>
    </row>
    <row r="21" spans="1:6" ht="14.25" thickTop="1" x14ac:dyDescent="0.3"/>
  </sheetData>
  <mergeCells count="11">
    <mergeCell ref="A1:F1"/>
    <mergeCell ref="A2:F2"/>
    <mergeCell ref="A5:A6"/>
    <mergeCell ref="B5:B6"/>
    <mergeCell ref="C5:D5"/>
    <mergeCell ref="E5:F5"/>
    <mergeCell ref="A7:B7"/>
    <mergeCell ref="A8:B8"/>
    <mergeCell ref="A9:A11"/>
    <mergeCell ref="A13:A15"/>
    <mergeCell ref="A17:A19"/>
  </mergeCells>
  <phoneticPr fontId="1" type="noConversion"/>
  <printOptions horizontalCentered="1"/>
  <pageMargins left="0.51181102362204722" right="0.51181102362204722" top="0.92" bottom="0.669291338582677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업무추진비</vt:lpstr>
      <vt:lpstr>기관장(1분기)</vt:lpstr>
      <vt:lpstr>기관장(2분기)</vt:lpstr>
      <vt:lpstr>기관장(3분기)</vt:lpstr>
      <vt:lpstr>기관장(4분기)</vt:lpstr>
      <vt:lpstr>'기관장(1분기)'!Print_Area</vt:lpstr>
      <vt:lpstr>'기관장(2분기)'!Print_Area</vt:lpstr>
      <vt:lpstr>'기관장(3분기)'!Print_Area</vt:lpstr>
      <vt:lpstr>'기관장(4분기)'!Print_Area</vt:lpstr>
      <vt:lpstr>업무추진비!Print_Area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2022-09-02T01:33:29Z</cp:lastPrinted>
  <dcterms:created xsi:type="dcterms:W3CDTF">2012-04-25T06:40:47Z</dcterms:created>
  <dcterms:modified xsi:type="dcterms:W3CDTF">2023-01-03T02:15:25Z</dcterms:modified>
  <cp:contentStatus/>
</cp:coreProperties>
</file>